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3\dokumenty wydziałowe\WO\WYBORY\Wybory sołeckie 2019\"/>
    </mc:Choice>
  </mc:AlternateContent>
  <xr:revisionPtr revIDLastSave="0" documentId="13_ncr:1_{3A4D5263-1602-458D-A89E-F198538DAD76}" xr6:coauthVersionLast="44" xr6:coauthVersionMax="44" xr10:uidLastSave="{00000000-0000-0000-0000-000000000000}"/>
  <bookViews>
    <workbookView xWindow="-120" yWindow="-120" windowWidth="20730" windowHeight="11160" tabRatio="781" firstSheet="14" activeTab="14" xr2:uid="{00000000-000D-0000-FFFF-FFFF00000000}"/>
  </bookViews>
  <sheets>
    <sheet name="Wzór" sheetId="1" state="hidden" r:id="rId1"/>
    <sheet name="Balice" sheetId="2" state="hidden" r:id="rId2"/>
    <sheet name="Bolechowice" sheetId="3" state="hidden" r:id="rId3"/>
    <sheet name="Brzezie" sheetId="4" state="hidden" r:id="rId4"/>
    <sheet name="Kobylany" sheetId="7" state="hidden" r:id="rId5"/>
    <sheet name="Kochanów" sheetId="8" state="hidden" r:id="rId6"/>
    <sheet name="Młynka" sheetId="9" state="hidden" r:id="rId7"/>
    <sheet name="Niegoszowice" sheetId="10" state="hidden" r:id="rId8"/>
    <sheet name="Pisary" sheetId="12" state="hidden" r:id="rId9"/>
    <sheet name="Radwanowice" sheetId="13" state="hidden" r:id="rId10"/>
    <sheet name="Rudawa" sheetId="14" state="hidden" r:id="rId11"/>
    <sheet name="Szczyglice" sheetId="15" state="hidden" r:id="rId12"/>
    <sheet name="Zabierzów" sheetId="18" state="hidden" r:id="rId13"/>
    <sheet name="Zabierzów2" sheetId="21" state="hidden" r:id="rId14"/>
    <sheet name="ZBIORCZE" sheetId="19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9" l="1"/>
  <c r="L9" i="18" l="1"/>
  <c r="L10" i="18"/>
  <c r="L11" i="18"/>
  <c r="L12" i="18"/>
  <c r="L13" i="18"/>
  <c r="L14" i="18"/>
  <c r="L15" i="18"/>
  <c r="L8" i="18"/>
  <c r="L3" i="18"/>
  <c r="L4" i="18"/>
  <c r="L5" i="18"/>
  <c r="L2" i="18"/>
  <c r="A32" i="19"/>
  <c r="A31" i="19"/>
  <c r="J18" i="21"/>
  <c r="J15" i="21"/>
  <c r="J11" i="21"/>
  <c r="J10" i="21"/>
  <c r="J8" i="21"/>
  <c r="J3" i="21"/>
  <c r="J18" i="18" l="1"/>
  <c r="J18" i="15"/>
  <c r="J18" i="14"/>
  <c r="J18" i="13"/>
  <c r="J18" i="12"/>
  <c r="J18" i="10"/>
  <c r="J18" i="9"/>
  <c r="J18" i="8"/>
  <c r="J18" i="7"/>
  <c r="J18" i="4"/>
  <c r="J18" i="3"/>
  <c r="J20" i="2"/>
  <c r="J15" i="18" l="1"/>
  <c r="J11" i="18"/>
  <c r="J10" i="18"/>
  <c r="J8" i="18"/>
  <c r="J3" i="18"/>
  <c r="J15" i="15"/>
  <c r="J11" i="15"/>
  <c r="J10" i="15"/>
  <c r="J8" i="15"/>
  <c r="J3" i="15"/>
  <c r="J15" i="14" l="1"/>
  <c r="J11" i="14"/>
  <c r="J10" i="14"/>
  <c r="J8" i="14"/>
  <c r="J3" i="14"/>
  <c r="J15" i="13"/>
  <c r="J11" i="13"/>
  <c r="J10" i="13"/>
  <c r="J8" i="13"/>
  <c r="J3" i="13"/>
  <c r="J15" i="12"/>
  <c r="J11" i="12"/>
  <c r="J10" i="12"/>
  <c r="J8" i="12"/>
  <c r="J3" i="12"/>
  <c r="J15" i="10"/>
  <c r="J11" i="10"/>
  <c r="J10" i="10"/>
  <c r="J8" i="10"/>
  <c r="J3" i="10"/>
  <c r="J15" i="9"/>
  <c r="J11" i="9"/>
  <c r="J10" i="9"/>
  <c r="J8" i="9"/>
  <c r="J3" i="9"/>
  <c r="J15" i="8"/>
  <c r="J11" i="8"/>
  <c r="J10" i="8"/>
  <c r="J8" i="8"/>
  <c r="J3" i="8"/>
  <c r="J15" i="7"/>
  <c r="J11" i="7"/>
  <c r="J10" i="7"/>
  <c r="J8" i="7"/>
  <c r="J3" i="7"/>
  <c r="J15" i="4"/>
  <c r="J11" i="4"/>
  <c r="J10" i="4"/>
  <c r="J8" i="4"/>
  <c r="J3" i="4"/>
  <c r="J15" i="3"/>
  <c r="J11" i="3"/>
  <c r="J10" i="3"/>
  <c r="J8" i="3"/>
  <c r="J3" i="3"/>
  <c r="J17" i="2" l="1"/>
  <c r="J13" i="2"/>
  <c r="J12" i="2"/>
  <c r="J10" i="2"/>
  <c r="J5" i="2"/>
  <c r="K11" i="1" l="1"/>
  <c r="K19" i="1"/>
  <c r="K16" i="1"/>
  <c r="K12" i="1"/>
  <c r="K4" i="1"/>
  <c r="K9" i="1"/>
</calcChain>
</file>

<file path=xl/sharedStrings.xml><?xml version="1.0" encoding="utf-8"?>
<sst xmlns="http://schemas.openxmlformats.org/spreadsheetml/2006/main" count="476" uniqueCount="91">
  <si>
    <t>I. ROZLICZENIE KART DO GŁOSOWANIA</t>
  </si>
  <si>
    <t>1.</t>
  </si>
  <si>
    <t>2.</t>
  </si>
  <si>
    <t>Komisja otrzymała kart do głosowania.</t>
  </si>
  <si>
    <t>3.</t>
  </si>
  <si>
    <t>Liczba wyborców, którym wydano karty do głosowania</t>
  </si>
  <si>
    <t>4.</t>
  </si>
  <si>
    <t>Liczba niewykorzystanych kart do głosowania.</t>
  </si>
  <si>
    <t xml:space="preserve">Liczba wyborców uprawnionych do głosowania w chwili zakończenia głosowania wynosiła
</t>
  </si>
  <si>
    <t>5.</t>
  </si>
  <si>
    <t>5a.</t>
  </si>
  <si>
    <t>5b.</t>
  </si>
  <si>
    <t>6.</t>
  </si>
  <si>
    <t>6a.</t>
  </si>
  <si>
    <t>6b.</t>
  </si>
  <si>
    <t>6c.</t>
  </si>
  <si>
    <t>7.</t>
  </si>
  <si>
    <t>- liczba kart nieważnych (przedartych na dwie lub więcej części oraz kart innych niż urzędowo przyjęte)</t>
  </si>
  <si>
    <t>- liczba kart ważnych</t>
  </si>
  <si>
    <t xml:space="preserve">- liczba głosów nieważnych z powodu umieszczenia znaku "x" obok nazwisk większej liczby kandydatów niż liczba mandatów w radzie sołeckiej lub większej liczby kandydatów
</t>
  </si>
  <si>
    <t xml:space="preserve">- liczba głosów nieważnych z powodu umieszczenia znaku "x" tylko przy nazwisku kandydata skreślonego
</t>
  </si>
  <si>
    <t>Liczba głosów nieważnych z ważnych kart do głosowania
w tym</t>
  </si>
  <si>
    <t xml:space="preserve">- liczba głosów nieważnych z powodu nie umieszczenia znaku "x" przy nazwisku żadnego kandydata
</t>
  </si>
  <si>
    <t>III. NA POSZCZEGÓLNYCH KANDYDATÓW NA CZLONKÓW RADY SOŁECKIEJ ODDANO NASTĘPUJĄCE LICZBY GŁOSÓW WAŻNYCH</t>
  </si>
  <si>
    <t>8.</t>
  </si>
  <si>
    <t>9.</t>
  </si>
  <si>
    <t>10.</t>
  </si>
  <si>
    <t>11.</t>
  </si>
  <si>
    <t>12.</t>
  </si>
  <si>
    <t>13.</t>
  </si>
  <si>
    <t>14.</t>
  </si>
  <si>
    <t>15.</t>
  </si>
  <si>
    <t>imię i nazwisko kandydata</t>
  </si>
  <si>
    <t>…</t>
  </si>
  <si>
    <t xml:space="preserve">Liczba głosów ważnych z kart ważnych </t>
  </si>
  <si>
    <r>
      <rPr>
        <b/>
        <sz val="11"/>
        <color theme="1"/>
        <rFont val="Czcionka tekstu podstawowego"/>
        <charset val="238"/>
      </rPr>
      <t xml:space="preserve">II. USTALENIE WYNIKÓW GŁOSOWANIA </t>
    </r>
    <r>
      <rPr>
        <sz val="11"/>
        <color theme="1"/>
        <rFont val="Czcionka tekstu podstawowego"/>
        <family val="2"/>
        <charset val="238"/>
      </rPr>
      <t xml:space="preserve">Po wyjęciu z urny kart Komisja ustaliła na ich podstawie następujące wyniki głosowania:
</t>
    </r>
  </si>
  <si>
    <t>Liczba kart wyjętych z urny w tym</t>
  </si>
  <si>
    <r>
      <t xml:space="preserve">                                                                                                                  Liczba wyborców uprawnionych do głosowania w chwili zakończenia głosowania wynosiła</t>
    </r>
    <r>
      <rPr>
        <sz val="10"/>
        <color theme="1"/>
        <rFont val="Czcionka tekstu podstawowego"/>
        <charset val="238"/>
      </rPr>
      <t xml:space="preserve">
</t>
    </r>
    <r>
      <rPr>
        <sz val="11"/>
        <color theme="1"/>
        <rFont val="Czcionka tekstu podstawowego"/>
        <family val="2"/>
        <charset val="238"/>
      </rPr>
      <t xml:space="preserve">
</t>
    </r>
  </si>
  <si>
    <t>Drużkowski Jerzy</t>
  </si>
  <si>
    <t>Pędrys Anna</t>
  </si>
  <si>
    <t>Skrzypek Krzysztof</t>
  </si>
  <si>
    <t>Molik Adam</t>
  </si>
  <si>
    <t>Cieślak Marcin</t>
  </si>
  <si>
    <t>Szota Aleksander</t>
  </si>
  <si>
    <t>Reroń Józef</t>
  </si>
  <si>
    <t>Drelewski Kazimierz</t>
  </si>
  <si>
    <t>Krawczyk Henryk</t>
  </si>
  <si>
    <t>Golik Józef</t>
  </si>
  <si>
    <t>Kapelan Kazimierz</t>
  </si>
  <si>
    <t>Koźbiał Mariusz</t>
  </si>
  <si>
    <t>Piwowońska Katarzyna</t>
  </si>
  <si>
    <t>Zimoląg Adam</t>
  </si>
  <si>
    <t>Dąbek Jerzy</t>
  </si>
  <si>
    <t>Kłeczek Halina</t>
  </si>
  <si>
    <t>Machlowski Edward</t>
  </si>
  <si>
    <t>Kaczmarczyk Andrzej</t>
  </si>
  <si>
    <t>Kowalczyk Tomasz</t>
  </si>
  <si>
    <t>Francuz Włodzimierz</t>
  </si>
  <si>
    <t>Walczowski Tadeusz</t>
  </si>
  <si>
    <t>Gędłek Edmund</t>
  </si>
  <si>
    <t>Rogóż Edward</t>
  </si>
  <si>
    <t>Ziobrowski Paweł</t>
  </si>
  <si>
    <t>Cader Wiesław</t>
  </si>
  <si>
    <t>Zabierzów</t>
  </si>
  <si>
    <t>Komisja 23</t>
  </si>
  <si>
    <t>Komisja 22</t>
  </si>
  <si>
    <t>SUMA</t>
  </si>
  <si>
    <t>UJAZD</t>
  </si>
  <si>
    <t>1. BARAN JAN</t>
  </si>
  <si>
    <t>2. SŁABIK JACEK</t>
  </si>
  <si>
    <t>MŁYNKA</t>
  </si>
  <si>
    <t>1. DĄBEK JERZY</t>
  </si>
  <si>
    <t>SZCZYGLICE</t>
  </si>
  <si>
    <t>1. PIENIĄŻEK WIOLETA</t>
  </si>
  <si>
    <t>2. ROGÓŻ EDWARD</t>
  </si>
  <si>
    <t>PISARY</t>
  </si>
  <si>
    <t>1. KACZMARCZYK ANDRZEJ</t>
  </si>
  <si>
    <t>2. SOWA ZOFIA</t>
  </si>
  <si>
    <t xml:space="preserve">2. ŻBIK ADAM </t>
  </si>
  <si>
    <t>CADER WIESŁAW</t>
  </si>
  <si>
    <t>DĄBROWA EDMUND</t>
  </si>
  <si>
    <t>BRZEZIE</t>
  </si>
  <si>
    <t>1. CZAJOWSKI WIESŁAW</t>
  </si>
  <si>
    <t>2. PĘDRYS ANNA</t>
  </si>
  <si>
    <t>3. WĄS GRZEGORZ</t>
  </si>
  <si>
    <t>BALICE</t>
  </si>
  <si>
    <t>1. DRELEWSKI KAZIMIERZ</t>
  </si>
  <si>
    <t>2. TARNOWSKI PRZEMYSŁAW</t>
  </si>
  <si>
    <t>BRZOSKWINIA</t>
  </si>
  <si>
    <t>1. CIEJEK JANUSZ</t>
  </si>
  <si>
    <t>2. JOJCZYK TADEUSZ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</si>
</sst>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b/>
      <sz val="13"/>
      <color rgb="FF000000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6" xfId="0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23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3" xfId="0" applyBorder="1"/>
    <xf numFmtId="1" fontId="0" fillId="0" borderId="0" xfId="0" applyNumberFormat="1"/>
    <xf numFmtId="0" fontId="5" fillId="3" borderId="0" xfId="0" applyFont="1" applyFill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7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5" xfId="0" quotePrefix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9" xfId="0" quotePrefix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</cellXfs>
  <cellStyles count="1">
    <cellStyle name="Normalny" xfId="0" builtinId="0"/>
  </cellStyles>
  <dxfs count="182"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3"/>
  <sheetViews>
    <sheetView workbookViewId="0">
      <selection activeCell="H8" sqref="H8:I8"/>
    </sheetView>
  </sheetViews>
  <sheetFormatPr defaultRowHeight="14.25"/>
  <cols>
    <col min="1" max="1" width="4.125" customWidth="1"/>
    <col min="12" max="12" width="34.25" customWidth="1"/>
  </cols>
  <sheetData>
    <row r="1" spans="2:12" ht="15" thickBot="1"/>
    <row r="2" spans="2:12" ht="17.25" thickBot="1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31.5" customHeight="1">
      <c r="B3" s="11" t="s">
        <v>1</v>
      </c>
      <c r="C3" s="55" t="s">
        <v>8</v>
      </c>
      <c r="D3" s="56"/>
      <c r="E3" s="56"/>
      <c r="F3" s="56"/>
      <c r="G3" s="56"/>
      <c r="H3" s="56"/>
      <c r="I3" s="17"/>
      <c r="J3" s="18"/>
      <c r="K3" s="19"/>
      <c r="L3" s="20"/>
    </row>
    <row r="4" spans="2:12" ht="19.5" customHeight="1">
      <c r="B4" s="5" t="s">
        <v>2</v>
      </c>
      <c r="C4" s="59" t="s">
        <v>3</v>
      </c>
      <c r="D4" s="59"/>
      <c r="E4" s="59"/>
      <c r="F4" s="59"/>
      <c r="G4" s="59"/>
      <c r="H4" s="59"/>
      <c r="I4" s="15"/>
      <c r="J4" s="16"/>
      <c r="K4" s="25" t="str">
        <f>IF(I5+I6=I4,"OK","BŁĄD - Suma kart wydanych oraz tych niewykorzystanych musi być równa liczbie otrzymanych kart do głosowania")</f>
        <v>OK</v>
      </c>
      <c r="L4" s="26"/>
    </row>
    <row r="5" spans="2:12" ht="19.5" customHeight="1">
      <c r="B5" s="5" t="s">
        <v>4</v>
      </c>
      <c r="C5" s="59" t="s">
        <v>5</v>
      </c>
      <c r="D5" s="59"/>
      <c r="E5" s="59"/>
      <c r="F5" s="59"/>
      <c r="G5" s="59"/>
      <c r="H5" s="59"/>
      <c r="I5" s="15"/>
      <c r="J5" s="16"/>
      <c r="K5" s="27"/>
      <c r="L5" s="28"/>
    </row>
    <row r="6" spans="2:12" ht="19.5" customHeight="1">
      <c r="B6" s="5" t="s">
        <v>6</v>
      </c>
      <c r="C6" s="59" t="s">
        <v>7</v>
      </c>
      <c r="D6" s="59"/>
      <c r="E6" s="59"/>
      <c r="F6" s="59"/>
      <c r="G6" s="59"/>
      <c r="H6" s="59"/>
      <c r="I6" s="15"/>
      <c r="J6" s="16"/>
      <c r="K6" s="29"/>
      <c r="L6" s="30"/>
    </row>
    <row r="7" spans="2:12" ht="15" thickBot="1">
      <c r="B7" s="4"/>
      <c r="C7" s="2"/>
      <c r="D7" s="2"/>
      <c r="E7" s="2"/>
      <c r="F7" s="2"/>
      <c r="G7" s="2"/>
      <c r="H7" s="2"/>
      <c r="I7" s="2"/>
      <c r="J7" s="2"/>
      <c r="K7" s="2"/>
      <c r="L7" s="3"/>
    </row>
    <row r="8" spans="2:12" ht="27.75" customHeight="1" thickBot="1">
      <c r="B8" s="60" t="s">
        <v>35</v>
      </c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2:12" s="1" customFormat="1" ht="27.75" customHeight="1">
      <c r="B9" s="10" t="s">
        <v>9</v>
      </c>
      <c r="C9" s="63" t="s">
        <v>36</v>
      </c>
      <c r="D9" s="64"/>
      <c r="E9" s="64"/>
      <c r="F9" s="64"/>
      <c r="G9" s="64"/>
      <c r="H9" s="65"/>
      <c r="I9" s="21"/>
      <c r="J9" s="22"/>
      <c r="K9" s="57" t="str">
        <f>IF(I10+I11=I9,"OK","BŁĄD - liczba kart wyjętych z urny musi być równa sumie kart nieważnych oraz ważnych wyjętych z urny")</f>
        <v>OK</v>
      </c>
      <c r="L9" s="58"/>
    </row>
    <row r="10" spans="2:12" s="1" customFormat="1" ht="33" customHeight="1">
      <c r="B10" s="6" t="s">
        <v>10</v>
      </c>
      <c r="C10" s="33" t="s">
        <v>17</v>
      </c>
      <c r="D10" s="34"/>
      <c r="E10" s="34"/>
      <c r="F10" s="34"/>
      <c r="G10" s="34"/>
      <c r="H10" s="34"/>
      <c r="I10" s="23"/>
      <c r="J10" s="24"/>
      <c r="K10" s="27"/>
      <c r="L10" s="28"/>
    </row>
    <row r="11" spans="2:12" s="1" customFormat="1" ht="33.75" customHeight="1">
      <c r="B11" s="6" t="s">
        <v>11</v>
      </c>
      <c r="C11" s="66" t="s">
        <v>18</v>
      </c>
      <c r="D11" s="36"/>
      <c r="E11" s="36"/>
      <c r="F11" s="36"/>
      <c r="G11" s="36"/>
      <c r="H11" s="37"/>
      <c r="I11" s="23"/>
      <c r="J11" s="24"/>
      <c r="K11" s="46" t="str">
        <f>IF(I12+I16=I11,"OK","BŁĄD - Liczba głosów ważnych oraz liczba głosów niewaznych z waznych kart musi być równa liczbie kart ważnych (6+7=5b)")</f>
        <v>OK</v>
      </c>
      <c r="L11" s="47"/>
    </row>
    <row r="12" spans="2:12" s="1" customFormat="1" ht="31.5" customHeight="1">
      <c r="B12" s="7" t="s">
        <v>12</v>
      </c>
      <c r="C12" s="34" t="s">
        <v>21</v>
      </c>
      <c r="D12" s="34"/>
      <c r="E12" s="34"/>
      <c r="F12" s="34"/>
      <c r="G12" s="34"/>
      <c r="H12" s="34"/>
      <c r="I12" s="23"/>
      <c r="J12" s="24"/>
      <c r="K12" s="25" t="str">
        <f>IF(I13+I14+I15=I12,"OK","BŁĄD - Suma pola 6a - 6b - 6c musi być równa liczbie głosów nieważnych")</f>
        <v>OK</v>
      </c>
      <c r="L12" s="26"/>
    </row>
    <row r="13" spans="2:12" s="1" customFormat="1" ht="48.75" customHeight="1">
      <c r="B13" s="6" t="s">
        <v>13</v>
      </c>
      <c r="C13" s="33" t="s">
        <v>19</v>
      </c>
      <c r="D13" s="34"/>
      <c r="E13" s="34"/>
      <c r="F13" s="34"/>
      <c r="G13" s="34"/>
      <c r="H13" s="34"/>
      <c r="I13" s="23"/>
      <c r="J13" s="24"/>
      <c r="K13" s="27"/>
      <c r="L13" s="28"/>
    </row>
    <row r="14" spans="2:12" s="1" customFormat="1" ht="33" customHeight="1">
      <c r="B14" s="6" t="s">
        <v>14</v>
      </c>
      <c r="C14" s="33" t="s">
        <v>20</v>
      </c>
      <c r="D14" s="34"/>
      <c r="E14" s="34"/>
      <c r="F14" s="34"/>
      <c r="G14" s="34"/>
      <c r="H14" s="34"/>
      <c r="I14" s="23"/>
      <c r="J14" s="24"/>
      <c r="K14" s="27"/>
      <c r="L14" s="28"/>
    </row>
    <row r="15" spans="2:12" s="1" customFormat="1" ht="33" customHeight="1">
      <c r="B15" s="6" t="s">
        <v>15</v>
      </c>
      <c r="C15" s="33" t="s">
        <v>22</v>
      </c>
      <c r="D15" s="34"/>
      <c r="E15" s="34"/>
      <c r="F15" s="34"/>
      <c r="G15" s="34"/>
      <c r="H15" s="34"/>
      <c r="I15" s="23"/>
      <c r="J15" s="24"/>
      <c r="K15" s="29"/>
      <c r="L15" s="30"/>
    </row>
    <row r="16" spans="2:12" s="1" customFormat="1" ht="79.5" customHeight="1">
      <c r="B16" s="7" t="s">
        <v>16</v>
      </c>
      <c r="C16" s="35" t="s">
        <v>34</v>
      </c>
      <c r="D16" s="36"/>
      <c r="E16" s="36"/>
      <c r="F16" s="36"/>
      <c r="G16" s="36"/>
      <c r="H16" s="37"/>
      <c r="I16" s="23"/>
      <c r="J16" s="24"/>
      <c r="K16" s="46" t="str">
        <f>IF(I16+I12=I5,"OK","OSTRZEŻENIE - Suma liczb głosów ważnych oraz nieważnych powinna być równa liczbie kart wydanych do głosowania")</f>
        <v>OK</v>
      </c>
      <c r="L16" s="47"/>
    </row>
    <row r="17" spans="2:12" ht="15" thickBot="1">
      <c r="B17" s="4"/>
      <c r="C17" s="2"/>
      <c r="D17" s="2"/>
      <c r="E17" s="2"/>
      <c r="F17" s="2"/>
      <c r="G17" s="2"/>
      <c r="H17" s="2"/>
      <c r="I17" s="2"/>
      <c r="J17" s="2"/>
      <c r="K17" s="2"/>
      <c r="L17" s="3"/>
    </row>
    <row r="18" spans="2:12" ht="15.75" thickBot="1">
      <c r="B18" s="38" t="s">
        <v>23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2:12" ht="24" customHeight="1">
      <c r="B19" s="12" t="s">
        <v>1</v>
      </c>
      <c r="C19" s="41" t="s">
        <v>32</v>
      </c>
      <c r="D19" s="41"/>
      <c r="E19" s="41"/>
      <c r="F19" s="41"/>
      <c r="G19" s="41"/>
      <c r="H19" s="41"/>
      <c r="I19" s="50"/>
      <c r="J19" s="51"/>
      <c r="K19" s="42" t="str">
        <f>IF(I19+I20+I21+I22+I23+I24+I25+I26+I27+I28+I29+I30+I31+I32+I33=I16,"OK","BŁĄD - Suma liczby głosów oddana na wszystkich kandydatów musi być równa liczbie głosów ważnych")</f>
        <v>OK</v>
      </c>
      <c r="L19" s="43"/>
    </row>
    <row r="20" spans="2:12" ht="24" customHeight="1">
      <c r="B20" s="8" t="s">
        <v>2</v>
      </c>
      <c r="C20" s="31" t="s">
        <v>33</v>
      </c>
      <c r="D20" s="31"/>
      <c r="E20" s="31"/>
      <c r="F20" s="31"/>
      <c r="G20" s="31"/>
      <c r="H20" s="31"/>
      <c r="I20" s="15"/>
      <c r="J20" s="16"/>
      <c r="K20" s="42"/>
      <c r="L20" s="43"/>
    </row>
    <row r="21" spans="2:12" ht="24" customHeight="1">
      <c r="B21" s="8" t="s">
        <v>4</v>
      </c>
      <c r="C21" s="31" t="s">
        <v>33</v>
      </c>
      <c r="D21" s="31"/>
      <c r="E21" s="31"/>
      <c r="F21" s="31"/>
      <c r="G21" s="31"/>
      <c r="H21" s="31"/>
      <c r="I21" s="15"/>
      <c r="J21" s="16"/>
      <c r="K21" s="42"/>
      <c r="L21" s="43"/>
    </row>
    <row r="22" spans="2:12" ht="24" customHeight="1">
      <c r="B22" s="8" t="s">
        <v>6</v>
      </c>
      <c r="C22" s="31" t="s">
        <v>33</v>
      </c>
      <c r="D22" s="31"/>
      <c r="E22" s="31"/>
      <c r="F22" s="31"/>
      <c r="G22" s="31"/>
      <c r="H22" s="31"/>
      <c r="I22" s="15"/>
      <c r="J22" s="16"/>
      <c r="K22" s="42"/>
      <c r="L22" s="43"/>
    </row>
    <row r="23" spans="2:12" ht="24" customHeight="1">
      <c r="B23" s="8" t="s">
        <v>9</v>
      </c>
      <c r="C23" s="31" t="s">
        <v>33</v>
      </c>
      <c r="D23" s="31"/>
      <c r="E23" s="31"/>
      <c r="F23" s="31"/>
      <c r="G23" s="31"/>
      <c r="H23" s="31"/>
      <c r="I23" s="15"/>
      <c r="J23" s="16"/>
      <c r="K23" s="42"/>
      <c r="L23" s="43"/>
    </row>
    <row r="24" spans="2:12" ht="24" customHeight="1">
      <c r="B24" s="8" t="s">
        <v>12</v>
      </c>
      <c r="C24" s="31" t="s">
        <v>33</v>
      </c>
      <c r="D24" s="31"/>
      <c r="E24" s="31"/>
      <c r="F24" s="31"/>
      <c r="G24" s="31"/>
      <c r="H24" s="31"/>
      <c r="I24" s="15"/>
      <c r="J24" s="16"/>
      <c r="K24" s="42"/>
      <c r="L24" s="43"/>
    </row>
    <row r="25" spans="2:12" ht="24" customHeight="1">
      <c r="B25" s="8" t="s">
        <v>16</v>
      </c>
      <c r="C25" s="31" t="s">
        <v>33</v>
      </c>
      <c r="D25" s="31"/>
      <c r="E25" s="31"/>
      <c r="F25" s="31"/>
      <c r="G25" s="31"/>
      <c r="H25" s="31"/>
      <c r="I25" s="15"/>
      <c r="J25" s="16"/>
      <c r="K25" s="42"/>
      <c r="L25" s="43"/>
    </row>
    <row r="26" spans="2:12" ht="24" customHeight="1">
      <c r="B26" s="8" t="s">
        <v>24</v>
      </c>
      <c r="C26" s="31" t="s">
        <v>33</v>
      </c>
      <c r="D26" s="31"/>
      <c r="E26" s="31"/>
      <c r="F26" s="31"/>
      <c r="G26" s="31"/>
      <c r="H26" s="31"/>
      <c r="I26" s="15"/>
      <c r="J26" s="16"/>
      <c r="K26" s="42"/>
      <c r="L26" s="43"/>
    </row>
    <row r="27" spans="2:12" ht="24" customHeight="1">
      <c r="B27" s="8" t="s">
        <v>25</v>
      </c>
      <c r="C27" s="31" t="s">
        <v>33</v>
      </c>
      <c r="D27" s="31"/>
      <c r="E27" s="31"/>
      <c r="F27" s="31"/>
      <c r="G27" s="31"/>
      <c r="H27" s="31"/>
      <c r="I27" s="15"/>
      <c r="J27" s="16"/>
      <c r="K27" s="42"/>
      <c r="L27" s="43"/>
    </row>
    <row r="28" spans="2:12" ht="24" customHeight="1">
      <c r="B28" s="8" t="s">
        <v>26</v>
      </c>
      <c r="C28" s="31" t="s">
        <v>33</v>
      </c>
      <c r="D28" s="31"/>
      <c r="E28" s="31"/>
      <c r="F28" s="31"/>
      <c r="G28" s="31"/>
      <c r="H28" s="31"/>
      <c r="I28" s="15"/>
      <c r="J28" s="16"/>
      <c r="K28" s="42"/>
      <c r="L28" s="43"/>
    </row>
    <row r="29" spans="2:12" ht="24" customHeight="1">
      <c r="B29" s="8" t="s">
        <v>27</v>
      </c>
      <c r="C29" s="31" t="s">
        <v>33</v>
      </c>
      <c r="D29" s="31"/>
      <c r="E29" s="31"/>
      <c r="F29" s="31"/>
      <c r="G29" s="31"/>
      <c r="H29" s="31"/>
      <c r="I29" s="15"/>
      <c r="J29" s="16"/>
      <c r="K29" s="42"/>
      <c r="L29" s="43"/>
    </row>
    <row r="30" spans="2:12" ht="24" customHeight="1">
      <c r="B30" s="8" t="s">
        <v>28</v>
      </c>
      <c r="C30" s="31" t="s">
        <v>33</v>
      </c>
      <c r="D30" s="31"/>
      <c r="E30" s="31"/>
      <c r="F30" s="31"/>
      <c r="G30" s="31"/>
      <c r="H30" s="31"/>
      <c r="I30" s="15"/>
      <c r="J30" s="16"/>
      <c r="K30" s="42"/>
      <c r="L30" s="43"/>
    </row>
    <row r="31" spans="2:12" ht="24" customHeight="1">
      <c r="B31" s="8" t="s">
        <v>29</v>
      </c>
      <c r="C31" s="31" t="s">
        <v>33</v>
      </c>
      <c r="D31" s="31"/>
      <c r="E31" s="31"/>
      <c r="F31" s="31"/>
      <c r="G31" s="31"/>
      <c r="H31" s="31"/>
      <c r="I31" s="15"/>
      <c r="J31" s="16"/>
      <c r="K31" s="42"/>
      <c r="L31" s="43"/>
    </row>
    <row r="32" spans="2:12" ht="24" customHeight="1">
      <c r="B32" s="8" t="s">
        <v>30</v>
      </c>
      <c r="C32" s="31" t="s">
        <v>33</v>
      </c>
      <c r="D32" s="31"/>
      <c r="E32" s="31"/>
      <c r="F32" s="31"/>
      <c r="G32" s="31"/>
      <c r="H32" s="31"/>
      <c r="I32" s="15"/>
      <c r="J32" s="16"/>
      <c r="K32" s="42"/>
      <c r="L32" s="43"/>
    </row>
    <row r="33" spans="2:12" ht="24" customHeight="1" thickBot="1">
      <c r="B33" s="9" t="s">
        <v>31</v>
      </c>
      <c r="C33" s="32" t="s">
        <v>33</v>
      </c>
      <c r="D33" s="32"/>
      <c r="E33" s="32"/>
      <c r="F33" s="32"/>
      <c r="G33" s="32"/>
      <c r="H33" s="32"/>
      <c r="I33" s="48"/>
      <c r="J33" s="49"/>
      <c r="K33" s="44"/>
      <c r="L33" s="45"/>
    </row>
  </sheetData>
  <mergeCells count="64">
    <mergeCell ref="B2:L2"/>
    <mergeCell ref="C3:H3"/>
    <mergeCell ref="K9:L10"/>
    <mergeCell ref="K11:L11"/>
    <mergeCell ref="C21:H21"/>
    <mergeCell ref="I16:J16"/>
    <mergeCell ref="C4:H4"/>
    <mergeCell ref="C5:H5"/>
    <mergeCell ref="C6:H6"/>
    <mergeCell ref="B8:L8"/>
    <mergeCell ref="C9:H9"/>
    <mergeCell ref="I6:J6"/>
    <mergeCell ref="C13:H13"/>
    <mergeCell ref="C14:H14"/>
    <mergeCell ref="C11:H11"/>
    <mergeCell ref="C12:H12"/>
    <mergeCell ref="C10:H10"/>
    <mergeCell ref="C15:H15"/>
    <mergeCell ref="C16:H16"/>
    <mergeCell ref="B18:L18"/>
    <mergeCell ref="C19:H19"/>
    <mergeCell ref="I13:J13"/>
    <mergeCell ref="I14:J14"/>
    <mergeCell ref="I15:J15"/>
    <mergeCell ref="I12:J12"/>
    <mergeCell ref="K19:L33"/>
    <mergeCell ref="K16:L16"/>
    <mergeCell ref="K12:L15"/>
    <mergeCell ref="I33:J33"/>
    <mergeCell ref="I19:J19"/>
    <mergeCell ref="I20:J20"/>
    <mergeCell ref="I21:J21"/>
    <mergeCell ref="C20:H20"/>
    <mergeCell ref="C33:H33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I3:J3"/>
    <mergeCell ref="K3:L3"/>
    <mergeCell ref="I9:J9"/>
    <mergeCell ref="I10:J10"/>
    <mergeCell ref="I11:J11"/>
    <mergeCell ref="I4:J4"/>
    <mergeCell ref="I5:J5"/>
    <mergeCell ref="K4:L6"/>
    <mergeCell ref="I22:J22"/>
    <mergeCell ref="I23:J23"/>
    <mergeCell ref="I24:J24"/>
    <mergeCell ref="I25:J25"/>
    <mergeCell ref="I26:J26"/>
    <mergeCell ref="I32:J32"/>
    <mergeCell ref="I27:J27"/>
    <mergeCell ref="I28:J28"/>
    <mergeCell ref="I29:J29"/>
    <mergeCell ref="I30:J30"/>
    <mergeCell ref="I31:J31"/>
  </mergeCells>
  <conditionalFormatting sqref="K9">
    <cfRule type="containsText" dxfId="181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urny",K9)))</formula>
    </cfRule>
    <cfRule type="containsText" dxfId="180" priority="12" operator="containsText" text="ŹLE">
      <formula>NOT(ISERROR(SEARCH("ŹLE",K9)))</formula>
    </cfRule>
    <cfRule type="containsText" dxfId="179" priority="13" operator="containsText" text="OK">
      <formula>NOT(ISERROR(SEARCH("OK",K9)))</formula>
    </cfRule>
  </conditionalFormatting>
  <conditionalFormatting sqref="K4:L6">
    <cfRule type="containsText" dxfId="178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głosowania",K4)))</formula>
    </cfRule>
    <cfRule type="containsText" dxfId="177" priority="10" operator="containsText" text="OK">
      <formula>NOT(ISERROR(SEARCH("OK",K4)))</formula>
    </cfRule>
  </conditionalFormatting>
  <conditionalFormatting sqref="K12:L15">
    <cfRule type="containsText" dxfId="176" priority="7" operator="containsText" text="OK">
      <formula>NOT(ISERROR(SEARCH("OK",K12)))</formula>
    </cfRule>
    <cfRule type="containsText" dxfId="175" priority="8" operator="containsText" text="BŁĄD - Suma pola 6a - 6b - 6c musi być równa liczbie głosów nieważnych">
      <formula>NOT(ISERROR(SEARCH("BŁĄD - Suma pola 6a - 6b - 6c musi być równa liczbie głosów nieważnych",K12)))</formula>
    </cfRule>
  </conditionalFormatting>
  <conditionalFormatting sqref="K16:L16">
    <cfRule type="containsText" dxfId="174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głosowania",K16)))</formula>
    </cfRule>
    <cfRule type="containsText" dxfId="173" priority="6" operator="containsText" text="OK">
      <formula>NOT(ISERROR(SEARCH("OK",K16)))</formula>
    </cfRule>
  </conditionalFormatting>
  <conditionalFormatting sqref="K19:L33">
    <cfRule type="containsText" dxfId="172" priority="3" operator="containsText" text="OK">
      <formula>NOT(ISERROR(SEARCH("OK",K19)))</formula>
    </cfRule>
    <cfRule type="containsText" dxfId="171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ważnych",K19)))</formula>
    </cfRule>
  </conditionalFormatting>
  <conditionalFormatting sqref="K11:L11">
    <cfRule type="containsText" dxfId="170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(6+7=5b)",K11)))</formula>
    </cfRule>
    <cfRule type="containsText" dxfId="169" priority="2" operator="containsText" text="OK">
      <formula>NOT(ISERROR(SEARCH("OK",K11)))</formula>
    </cfRule>
  </conditionalFormatting>
  <pageMargins left="0.7" right="0.7" top="0.75" bottom="0.75" header="0.3" footer="0.3"/>
  <pageSetup paperSize="9"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0"/>
  <sheetViews>
    <sheetView topLeftCell="A13" workbookViewId="0">
      <selection activeCell="H8" sqref="H8:I8"/>
    </sheetView>
  </sheetViews>
  <sheetFormatPr defaultRowHeight="14.25"/>
  <cols>
    <col min="7" max="7" width="13.875" customWidth="1"/>
    <col min="9" max="9" width="17.125" customWidth="1"/>
    <col min="11" max="11" width="15.375" customWidth="1"/>
  </cols>
  <sheetData>
    <row r="1" spans="1:11" ht="39.950000000000003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9.950000000000003" customHeight="1">
      <c r="A2" s="11" t="s">
        <v>1</v>
      </c>
      <c r="B2" s="81" t="s">
        <v>8</v>
      </c>
      <c r="C2" s="82"/>
      <c r="D2" s="82"/>
      <c r="E2" s="82"/>
      <c r="F2" s="82"/>
      <c r="G2" s="82"/>
      <c r="H2" s="17">
        <v>540</v>
      </c>
      <c r="I2" s="18"/>
      <c r="J2" s="19"/>
      <c r="K2" s="20"/>
    </row>
    <row r="3" spans="1:11" ht="39.950000000000003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432</v>
      </c>
      <c r="I3" s="16"/>
      <c r="J3" s="25" t="str">
        <f>IF(H4+H5=H3,"OK","BŁĄD - Suma kart wydanych oraz tych niewykorzystanych musi być równa liczbie otrzymanych kart do głosowania")</f>
        <v>OK</v>
      </c>
      <c r="K3" s="26"/>
    </row>
    <row r="4" spans="1:11" ht="39.950000000000003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291</v>
      </c>
      <c r="I4" s="16"/>
      <c r="J4" s="27"/>
      <c r="K4" s="28"/>
    </row>
    <row r="5" spans="1:11" ht="39.950000000000003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141</v>
      </c>
      <c r="I5" s="16"/>
      <c r="J5" s="29"/>
      <c r="K5" s="30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9.950000000000003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21">
        <v>291</v>
      </c>
      <c r="I8" s="22"/>
      <c r="J8" s="57" t="str">
        <f>IF(H9+H10=H8,"OK","BŁĄD - liczba kart wyjętych z urny musi być równa sumie kart nieważnych oraz ważnych wyjętych z urny")</f>
        <v>OK</v>
      </c>
      <c r="K8" s="58"/>
    </row>
    <row r="9" spans="1:11" ht="39.950000000000003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0</v>
      </c>
      <c r="I9" s="24"/>
      <c r="J9" s="27"/>
      <c r="K9" s="28"/>
    </row>
    <row r="10" spans="1:11" ht="39.950000000000003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291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</row>
    <row r="11" spans="1:11" ht="39.950000000000003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5</v>
      </c>
      <c r="I11" s="24"/>
      <c r="J11" s="25" t="str">
        <f>IF(H12+H13+H14=H11,"OK","BŁĄD - Suma pola 6a - 6b - 6c musi być równa liczbie głosów nieważnych")</f>
        <v>OK</v>
      </c>
      <c r="K11" s="26"/>
    </row>
    <row r="12" spans="1:11" ht="39.950000000000003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1</v>
      </c>
      <c r="I12" s="24"/>
      <c r="J12" s="27"/>
      <c r="K12" s="28"/>
    </row>
    <row r="13" spans="1:11" ht="39.950000000000003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</row>
    <row r="14" spans="1:11" ht="39.950000000000003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4</v>
      </c>
      <c r="I14" s="24"/>
      <c r="J14" s="29"/>
      <c r="K14" s="30"/>
    </row>
    <row r="15" spans="1:11" ht="39.950000000000003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286</v>
      </c>
      <c r="I15" s="24"/>
      <c r="J15" s="46" t="str">
        <f>IF(H15+H11=H4,"OK","OSTRZEŻENIE - Suma liczb głosów ważnych oraz nieważnych powinna być równa liczbie kart wydanych do głosowania")</f>
        <v>OK</v>
      </c>
      <c r="K15" s="47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74"/>
      <c r="K17" s="75"/>
    </row>
    <row r="18" spans="1:11" ht="39.950000000000003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69" t="str">
        <f>IF(H18+H19+H20=H15,"OK","BŁĄD - Suma liczby głosów oddana na wszystkich kandydatów musi być równa liczbie głosów ważnych")</f>
        <v>OK</v>
      </c>
      <c r="K18" s="70"/>
    </row>
    <row r="19" spans="1:11" ht="39.950000000000003" customHeight="1">
      <c r="A19" s="8">
        <v>1</v>
      </c>
      <c r="B19" s="67" t="s">
        <v>57</v>
      </c>
      <c r="C19" s="67"/>
      <c r="D19" s="67"/>
      <c r="E19" s="67"/>
      <c r="F19" s="67"/>
      <c r="G19" s="67"/>
      <c r="H19" s="15">
        <v>169</v>
      </c>
      <c r="I19" s="16"/>
      <c r="J19" s="42"/>
      <c r="K19" s="71"/>
    </row>
    <row r="20" spans="1:11" ht="39.950000000000003" customHeight="1">
      <c r="A20" s="8">
        <v>2</v>
      </c>
      <c r="B20" s="67" t="s">
        <v>58</v>
      </c>
      <c r="C20" s="67"/>
      <c r="D20" s="67"/>
      <c r="E20" s="67"/>
      <c r="F20" s="67"/>
      <c r="G20" s="67"/>
      <c r="H20" s="15">
        <v>117</v>
      </c>
      <c r="I20" s="16"/>
      <c r="J20" s="72"/>
      <c r="K20" s="73"/>
    </row>
  </sheetData>
  <mergeCells count="40">
    <mergeCell ref="J18:K20"/>
    <mergeCell ref="H15:I15"/>
    <mergeCell ref="J15:K15"/>
    <mergeCell ref="B18:G18"/>
    <mergeCell ref="H18:I18"/>
    <mergeCell ref="B19:G19"/>
    <mergeCell ref="H19:I19"/>
    <mergeCell ref="B20:G20"/>
    <mergeCell ref="H20:I20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A7:K7"/>
    <mergeCell ref="B8:G8"/>
    <mergeCell ref="H8:I8"/>
    <mergeCell ref="J8:K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B9:G9"/>
  </mergeCells>
  <conditionalFormatting sqref="J8">
    <cfRule type="containsText" dxfId="64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63" priority="12" operator="containsText" text="ŹLE">
      <formula>NOT(ISERROR(SEARCH("ŹLE",J8)))</formula>
    </cfRule>
    <cfRule type="containsText" dxfId="62" priority="13" operator="containsText" text="OK">
      <formula>NOT(ISERROR(SEARCH("OK",J8)))</formula>
    </cfRule>
  </conditionalFormatting>
  <conditionalFormatting sqref="J3:K5">
    <cfRule type="containsText" dxfId="61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60" priority="10" operator="containsText" text="OK">
      <formula>NOT(ISERROR(SEARCH("OK",J3)))</formula>
    </cfRule>
  </conditionalFormatting>
  <conditionalFormatting sqref="J11:K14">
    <cfRule type="containsText" dxfId="59" priority="7" operator="containsText" text="OK">
      <formula>NOT(ISERROR(SEARCH("OK",J11)))</formula>
    </cfRule>
    <cfRule type="containsText" dxfId="58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57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56" priority="6" operator="containsText" text="OK">
      <formula>NOT(ISERROR(SEARCH("OK",J15)))</formula>
    </cfRule>
  </conditionalFormatting>
  <conditionalFormatting sqref="J18">
    <cfRule type="containsText" dxfId="55" priority="3" operator="containsText" text="OK">
      <formula>NOT(ISERROR(SEARCH("OK",J18)))</formula>
    </cfRule>
    <cfRule type="containsText" dxfId="54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53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52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0"/>
  <sheetViews>
    <sheetView topLeftCell="A13" zoomScale="70" zoomScaleNormal="70" workbookViewId="0">
      <selection activeCell="H8" sqref="H8:I8"/>
    </sheetView>
  </sheetViews>
  <sheetFormatPr defaultRowHeight="14.25"/>
  <cols>
    <col min="7" max="7" width="14.25" customWidth="1"/>
    <col min="9" max="9" width="11" customWidth="1"/>
    <col min="11" max="11" width="20.875" customWidth="1"/>
  </cols>
  <sheetData>
    <row r="1" spans="1:11" ht="39.950000000000003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9.950000000000003" customHeight="1">
      <c r="A2" s="11" t="s">
        <v>1</v>
      </c>
      <c r="B2" s="81" t="s">
        <v>8</v>
      </c>
      <c r="C2" s="82"/>
      <c r="D2" s="82"/>
      <c r="E2" s="82"/>
      <c r="F2" s="82"/>
      <c r="G2" s="82"/>
      <c r="H2" s="17">
        <v>1531</v>
      </c>
      <c r="I2" s="18"/>
      <c r="J2" s="19"/>
      <c r="K2" s="20"/>
    </row>
    <row r="3" spans="1:11" ht="39.950000000000003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764</v>
      </c>
      <c r="I3" s="16"/>
      <c r="J3" s="25" t="str">
        <f>IF(H4+H5=H3,"OK","BŁĄD - Suma kart wydanych oraz tych niewykorzystanych musi być równa liczbie otrzymanych kart do głosowania")</f>
        <v>OK</v>
      </c>
      <c r="K3" s="26"/>
    </row>
    <row r="4" spans="1:11" ht="39.950000000000003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587</v>
      </c>
      <c r="I4" s="16"/>
      <c r="J4" s="27"/>
      <c r="K4" s="28"/>
    </row>
    <row r="5" spans="1:11" ht="39.950000000000003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177</v>
      </c>
      <c r="I5" s="16"/>
      <c r="J5" s="29"/>
      <c r="K5" s="30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9.950000000000003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21">
        <v>587</v>
      </c>
      <c r="I8" s="22"/>
      <c r="J8" s="57" t="str">
        <f>IF(H9+H10=H8,"OK","BŁĄD - liczba kart wyjętych z urny musi być równa sumie kart nieważnych oraz ważnych wyjętych z urny")</f>
        <v>OK</v>
      </c>
      <c r="K8" s="58"/>
    </row>
    <row r="9" spans="1:11" ht="39.950000000000003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0</v>
      </c>
      <c r="I9" s="24"/>
      <c r="J9" s="27"/>
      <c r="K9" s="28"/>
    </row>
    <row r="10" spans="1:11" ht="39.950000000000003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587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</row>
    <row r="11" spans="1:11" ht="39.950000000000003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9</v>
      </c>
      <c r="I11" s="24"/>
      <c r="J11" s="25" t="str">
        <f>IF(H12+H13+H14=H11,"OK","BŁĄD - Suma pola 6a - 6b - 6c musi być równa liczbie głosów nieważnych")</f>
        <v>BŁĄD - Suma pola 6a - 6b - 6c musi być równa liczbie głosów nieważnych</v>
      </c>
      <c r="K11" s="26"/>
    </row>
    <row r="12" spans="1:11" ht="45.75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4</v>
      </c>
      <c r="I12" s="24"/>
      <c r="J12" s="27"/>
      <c r="K12" s="28"/>
    </row>
    <row r="13" spans="1:11" ht="39.950000000000003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</row>
    <row r="14" spans="1:11" ht="39.950000000000003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3</v>
      </c>
      <c r="I14" s="24"/>
      <c r="J14" s="29"/>
      <c r="K14" s="30"/>
    </row>
    <row r="15" spans="1:11" ht="39.950000000000003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578</v>
      </c>
      <c r="I15" s="24"/>
      <c r="J15" s="46" t="str">
        <f>IF(H15+H11=H4,"OK","OSTRZEŻENIE - Suma liczb głosów ważnych oraz nieważnych powinna być równa liczbie kart wydanych do głosowania")</f>
        <v>OK</v>
      </c>
      <c r="K15" s="47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39"/>
      <c r="K17" s="40"/>
    </row>
    <row r="18" spans="1:11" ht="39.950000000000003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86" t="str">
        <f>IF(H18+H19+H20=H15,"OK","BŁĄD - Suma liczby głosów oddana na wszystkich kandydatów musi być równa liczbie głosów ważnych")</f>
        <v>OK</v>
      </c>
      <c r="K18" s="87"/>
    </row>
    <row r="19" spans="1:11" ht="39.950000000000003" customHeight="1">
      <c r="A19" s="8">
        <v>1</v>
      </c>
      <c r="B19" s="67" t="s">
        <v>42</v>
      </c>
      <c r="C19" s="67"/>
      <c r="D19" s="67"/>
      <c r="E19" s="67"/>
      <c r="F19" s="67"/>
      <c r="G19" s="67"/>
      <c r="H19" s="15">
        <v>417</v>
      </c>
      <c r="I19" s="16"/>
      <c r="J19" s="42"/>
      <c r="K19" s="71"/>
    </row>
    <row r="20" spans="1:11" ht="39.950000000000003" customHeight="1">
      <c r="A20" s="8">
        <v>2</v>
      </c>
      <c r="B20" s="67" t="s">
        <v>59</v>
      </c>
      <c r="C20" s="67"/>
      <c r="D20" s="67"/>
      <c r="E20" s="67"/>
      <c r="F20" s="67"/>
      <c r="G20" s="67"/>
      <c r="H20" s="15">
        <v>161</v>
      </c>
      <c r="I20" s="16"/>
      <c r="J20" s="72"/>
      <c r="K20" s="73"/>
    </row>
  </sheetData>
  <mergeCells count="40">
    <mergeCell ref="J18:K20"/>
    <mergeCell ref="B18:G18"/>
    <mergeCell ref="H18:I18"/>
    <mergeCell ref="B19:G19"/>
    <mergeCell ref="H19:I19"/>
    <mergeCell ref="B20:G20"/>
    <mergeCell ref="H20:I20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H15:I15"/>
    <mergeCell ref="J15:K15"/>
    <mergeCell ref="A7:K7"/>
    <mergeCell ref="B8:G8"/>
    <mergeCell ref="H8:I8"/>
    <mergeCell ref="J8:K9"/>
    <mergeCell ref="B9:G9"/>
    <mergeCell ref="H9:I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</mergeCells>
  <conditionalFormatting sqref="J8">
    <cfRule type="containsText" dxfId="51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50" priority="12" operator="containsText" text="ŹLE">
      <formula>NOT(ISERROR(SEARCH("ŹLE",J8)))</formula>
    </cfRule>
    <cfRule type="containsText" dxfId="49" priority="13" operator="containsText" text="OK">
      <formula>NOT(ISERROR(SEARCH("OK",J8)))</formula>
    </cfRule>
  </conditionalFormatting>
  <conditionalFormatting sqref="J3:K5">
    <cfRule type="containsText" dxfId="48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47" priority="10" operator="containsText" text="OK">
      <formula>NOT(ISERROR(SEARCH("OK",J3)))</formula>
    </cfRule>
  </conditionalFormatting>
  <conditionalFormatting sqref="J11:K14">
    <cfRule type="containsText" dxfId="46" priority="7" operator="containsText" text="OK">
      <formula>NOT(ISERROR(SEARCH("OK",J11)))</formula>
    </cfRule>
    <cfRule type="containsText" dxfId="45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44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43" priority="6" operator="containsText" text="OK">
      <formula>NOT(ISERROR(SEARCH("OK",J15)))</formula>
    </cfRule>
  </conditionalFormatting>
  <conditionalFormatting sqref="J18">
    <cfRule type="containsText" dxfId="42" priority="3" operator="containsText" text="OK">
      <formula>NOT(ISERROR(SEARCH("OK",J18)))</formula>
    </cfRule>
    <cfRule type="containsText" dxfId="41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40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39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0"/>
  <sheetViews>
    <sheetView workbookViewId="0">
      <selection activeCell="H8" sqref="H8:I8"/>
    </sheetView>
  </sheetViews>
  <sheetFormatPr defaultRowHeight="14.25"/>
  <cols>
    <col min="9" max="9" width="19.625" customWidth="1"/>
    <col min="11" max="11" width="20.125" customWidth="1"/>
  </cols>
  <sheetData>
    <row r="1" spans="1:11" ht="39.950000000000003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9.950000000000003" customHeight="1">
      <c r="A2" s="11" t="s">
        <v>1</v>
      </c>
      <c r="B2" s="81" t="s">
        <v>8</v>
      </c>
      <c r="C2" s="82"/>
      <c r="D2" s="82"/>
      <c r="E2" s="82"/>
      <c r="F2" s="82"/>
      <c r="G2" s="82"/>
      <c r="H2" s="17">
        <v>571</v>
      </c>
      <c r="I2" s="18"/>
      <c r="J2" s="19"/>
      <c r="K2" s="20"/>
    </row>
    <row r="3" spans="1:11" ht="39.950000000000003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286</v>
      </c>
      <c r="I3" s="16"/>
      <c r="J3" s="25" t="str">
        <f>IF(H4+H5=H3,"OK","BŁĄD - Suma kart wydanych oraz tych niewykorzystanych musi być równa liczbie otrzymanych kart do głosowania")</f>
        <v>OK</v>
      </c>
      <c r="K3" s="26"/>
    </row>
    <row r="4" spans="1:11" ht="39.950000000000003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212</v>
      </c>
      <c r="I4" s="16"/>
      <c r="J4" s="27"/>
      <c r="K4" s="28"/>
    </row>
    <row r="5" spans="1:11" ht="39.950000000000003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74</v>
      </c>
      <c r="I5" s="16"/>
      <c r="J5" s="29"/>
      <c r="K5" s="30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9.950000000000003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76">
        <v>212</v>
      </c>
      <c r="I8" s="77"/>
      <c r="J8" s="57" t="str">
        <f>IF(H9+H10=H8,"OK","BŁĄD - liczba kart wyjętych z urny musi być równa sumie kart nieważnych oraz ważnych wyjętych z urny")</f>
        <v>OK</v>
      </c>
      <c r="K8" s="58"/>
    </row>
    <row r="9" spans="1:11" ht="39.950000000000003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0</v>
      </c>
      <c r="I9" s="24"/>
      <c r="J9" s="27"/>
      <c r="K9" s="28"/>
    </row>
    <row r="10" spans="1:11" ht="39.950000000000003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212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</row>
    <row r="11" spans="1:11" ht="39.950000000000003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2</v>
      </c>
      <c r="I11" s="24"/>
      <c r="J11" s="25" t="str">
        <f>IF(H12+H13+H14=H11,"OK","BŁĄD - Suma pola 6a - 6b - 6c musi być równa liczbie głosów nieważnych")</f>
        <v>OK</v>
      </c>
      <c r="K11" s="26"/>
    </row>
    <row r="12" spans="1:11" ht="49.5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1</v>
      </c>
      <c r="I12" s="24"/>
      <c r="J12" s="27"/>
      <c r="K12" s="28"/>
    </row>
    <row r="13" spans="1:11" ht="39.950000000000003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</row>
    <row r="14" spans="1:11" ht="39.950000000000003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1</v>
      </c>
      <c r="I14" s="24"/>
      <c r="J14" s="29"/>
      <c r="K14" s="30"/>
    </row>
    <row r="15" spans="1:11" ht="39.950000000000003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210</v>
      </c>
      <c r="I15" s="24"/>
      <c r="J15" s="46" t="str">
        <f>IF(H15+H11=H4,"OK","OSTRZEŻENIE - Suma liczb głosów ważnych oraz nieważnych powinna być równa liczbie kart wydanych do głosowania")</f>
        <v>OK</v>
      </c>
      <c r="K15" s="47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74"/>
      <c r="K17" s="75"/>
    </row>
    <row r="18" spans="1:11" ht="39.950000000000003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69" t="str">
        <f>IF(H18+H19+H20=H15,"OK","BŁĄD - Suma liczby głosów oddana na wszystkich kandydatów musi być równa liczbie głosów ważnych")</f>
        <v>OK</v>
      </c>
      <c r="K18" s="70"/>
    </row>
    <row r="19" spans="1:11" ht="39.950000000000003" customHeight="1">
      <c r="A19" s="8">
        <v>1</v>
      </c>
      <c r="B19" s="67" t="s">
        <v>60</v>
      </c>
      <c r="C19" s="67"/>
      <c r="D19" s="67"/>
      <c r="E19" s="67"/>
      <c r="F19" s="67"/>
      <c r="G19" s="67"/>
      <c r="H19" s="15">
        <v>149</v>
      </c>
      <c r="I19" s="16"/>
      <c r="J19" s="42"/>
      <c r="K19" s="71"/>
    </row>
    <row r="20" spans="1:11" ht="39.950000000000003" customHeight="1">
      <c r="A20" s="8">
        <v>2</v>
      </c>
      <c r="B20" s="67" t="s">
        <v>61</v>
      </c>
      <c r="C20" s="67"/>
      <c r="D20" s="67"/>
      <c r="E20" s="67"/>
      <c r="F20" s="67"/>
      <c r="G20" s="67"/>
      <c r="H20" s="15">
        <v>61</v>
      </c>
      <c r="I20" s="16"/>
      <c r="J20" s="72"/>
      <c r="K20" s="73"/>
    </row>
  </sheetData>
  <mergeCells count="40">
    <mergeCell ref="A7:K7"/>
    <mergeCell ref="B8:G8"/>
    <mergeCell ref="H8:I8"/>
    <mergeCell ref="J8:K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H15:I15"/>
    <mergeCell ref="J15:K15"/>
    <mergeCell ref="B20:G20"/>
    <mergeCell ref="H20:I20"/>
    <mergeCell ref="B18:G18"/>
    <mergeCell ref="H18:I18"/>
    <mergeCell ref="B19:G19"/>
    <mergeCell ref="H19:I19"/>
    <mergeCell ref="J18:K20"/>
  </mergeCells>
  <conditionalFormatting sqref="J8">
    <cfRule type="containsText" dxfId="38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37" priority="12" operator="containsText" text="ŹLE">
      <formula>NOT(ISERROR(SEARCH("ŹLE",J8)))</formula>
    </cfRule>
    <cfRule type="containsText" dxfId="36" priority="13" operator="containsText" text="OK">
      <formula>NOT(ISERROR(SEARCH("OK",J8)))</formula>
    </cfRule>
  </conditionalFormatting>
  <conditionalFormatting sqref="J3:K5">
    <cfRule type="containsText" dxfId="35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34" priority="10" operator="containsText" text="OK">
      <formula>NOT(ISERROR(SEARCH("OK",J3)))</formula>
    </cfRule>
  </conditionalFormatting>
  <conditionalFormatting sqref="J11:K14">
    <cfRule type="containsText" dxfId="33" priority="7" operator="containsText" text="OK">
      <formula>NOT(ISERROR(SEARCH("OK",J11)))</formula>
    </cfRule>
    <cfRule type="containsText" dxfId="32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31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30" priority="6" operator="containsText" text="OK">
      <formula>NOT(ISERROR(SEARCH("OK",J15)))</formula>
    </cfRule>
  </conditionalFormatting>
  <conditionalFormatting sqref="J18">
    <cfRule type="containsText" dxfId="29" priority="3" operator="containsText" text="OK">
      <formula>NOT(ISERROR(SEARCH("OK",J18)))</formula>
    </cfRule>
    <cfRule type="containsText" dxfId="28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27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26" priority="2" operator="containsText" text="OK">
      <formula>NOT(ISERROR(SEARCH("OK",J10)))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0"/>
  <sheetViews>
    <sheetView topLeftCell="A10" workbookViewId="0">
      <selection activeCell="H8" sqref="H8:I8"/>
    </sheetView>
  </sheetViews>
  <sheetFormatPr defaultRowHeight="14.25"/>
  <cols>
    <col min="7" max="7" width="16" customWidth="1"/>
    <col min="9" max="9" width="14.625" customWidth="1"/>
    <col min="11" max="11" width="15.875" customWidth="1"/>
  </cols>
  <sheetData>
    <row r="1" spans="1:12" ht="39.950000000000003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2" ht="39.950000000000003" customHeight="1">
      <c r="A2" s="11" t="s">
        <v>1</v>
      </c>
      <c r="B2" s="81" t="s">
        <v>8</v>
      </c>
      <c r="C2" s="82"/>
      <c r="D2" s="82"/>
      <c r="E2" s="82"/>
      <c r="F2" s="82"/>
      <c r="G2" s="82"/>
      <c r="H2" s="17">
        <v>1832</v>
      </c>
      <c r="I2" s="18"/>
      <c r="J2" s="19"/>
      <c r="K2" s="20"/>
      <c r="L2">
        <f>H2+Zabierzów2!H2</f>
        <v>4429</v>
      </c>
    </row>
    <row r="3" spans="1:12" ht="39.950000000000003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885</v>
      </c>
      <c r="I3" s="16"/>
      <c r="J3" s="25" t="str">
        <f>IF(H4+H5=H3,"OK","BŁĄD - Suma kart wydanych oraz tych niewykorzystanych musi być równa liczbie otrzymanych kart do głosowania")</f>
        <v>OK</v>
      </c>
      <c r="K3" s="26"/>
      <c r="L3">
        <f>H3+Zabierzów2!H3</f>
        <v>2213</v>
      </c>
    </row>
    <row r="4" spans="1:12" ht="39.950000000000003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275</v>
      </c>
      <c r="I4" s="16"/>
      <c r="J4" s="27"/>
      <c r="K4" s="28"/>
      <c r="L4">
        <f>H4+Zabierzów2!H4</f>
        <v>580</v>
      </c>
    </row>
    <row r="5" spans="1:12" ht="39.950000000000003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610</v>
      </c>
      <c r="I5" s="16"/>
      <c r="J5" s="29"/>
      <c r="K5" s="30"/>
      <c r="L5">
        <f>H5+Zabierzów2!H5</f>
        <v>1633</v>
      </c>
    </row>
    <row r="6" spans="1:12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2" ht="39.950000000000003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2" ht="39.950000000000003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76">
        <v>275</v>
      </c>
      <c r="I8" s="77"/>
      <c r="J8" s="57" t="str">
        <f>IF(H9+H10=H8,"OK","BŁĄD - liczba kart wyjętych z urny musi być równa sumie kart nieważnych oraz ważnych wyjętych z urny")</f>
        <v>OK</v>
      </c>
      <c r="K8" s="58"/>
      <c r="L8" s="13">
        <f>Zabierzów2!H8</f>
        <v>305</v>
      </c>
    </row>
    <row r="9" spans="1:12" ht="39.950000000000003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0</v>
      </c>
      <c r="I9" s="24"/>
      <c r="J9" s="27"/>
      <c r="K9" s="28"/>
      <c r="L9" s="13">
        <f>Zabierzów2!H9</f>
        <v>0</v>
      </c>
    </row>
    <row r="10" spans="1:12" ht="39.950000000000003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275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  <c r="L10" s="13">
        <f>Zabierzów2!H10</f>
        <v>305</v>
      </c>
    </row>
    <row r="11" spans="1:12" ht="39.950000000000003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0</v>
      </c>
      <c r="I11" s="24"/>
      <c r="J11" s="25" t="str">
        <f>IF(H12+H13+H14=H11,"OK","BŁĄD - Suma pola 6a - 6b - 6c musi być równa liczbie głosów nieważnych")</f>
        <v>OK</v>
      </c>
      <c r="K11" s="26"/>
      <c r="L11" s="13">
        <f>Zabierzów2!H11</f>
        <v>4</v>
      </c>
    </row>
    <row r="12" spans="1:12" ht="48.75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0</v>
      </c>
      <c r="I12" s="24"/>
      <c r="J12" s="27"/>
      <c r="K12" s="28"/>
      <c r="L12" s="13">
        <f>Zabierzów2!H12</f>
        <v>1</v>
      </c>
    </row>
    <row r="13" spans="1:12" ht="39.950000000000003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  <c r="L13" s="13">
        <f>Zabierzów2!H13</f>
        <v>0</v>
      </c>
    </row>
    <row r="14" spans="1:12" ht="39.950000000000003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0</v>
      </c>
      <c r="I14" s="24"/>
      <c r="J14" s="29"/>
      <c r="K14" s="30"/>
      <c r="L14" s="13">
        <f>Zabierzów2!H14</f>
        <v>3</v>
      </c>
    </row>
    <row r="15" spans="1:12" ht="39.950000000000003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275</v>
      </c>
      <c r="I15" s="24"/>
      <c r="J15" s="46" t="str">
        <f>IF(H15+H11=H4,"OK","OSTRZEŻENIE - Suma liczb głosów ważnych oraz nieważnych powinna być równa liczbie kart wydanych do głosowania")</f>
        <v>OK</v>
      </c>
      <c r="K15" s="47"/>
      <c r="L15" s="13">
        <f>Zabierzów2!H15</f>
        <v>301</v>
      </c>
    </row>
    <row r="16" spans="1:12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74"/>
      <c r="K17" s="75"/>
    </row>
    <row r="18" spans="1:11" ht="39.950000000000003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69" t="str">
        <f>IF(H18+H19+H20=H15,"OK","BŁĄD - Suma liczby głosów oddana na wszystkich kandydatów musi być równa liczbie głosów ważnych")</f>
        <v>OK</v>
      </c>
      <c r="K18" s="70"/>
    </row>
    <row r="19" spans="1:11" ht="39.950000000000003" customHeight="1">
      <c r="A19" s="8">
        <v>1</v>
      </c>
      <c r="B19" s="67" t="s">
        <v>62</v>
      </c>
      <c r="C19" s="67"/>
      <c r="D19" s="67"/>
      <c r="E19" s="67"/>
      <c r="F19" s="67"/>
      <c r="G19" s="67"/>
      <c r="H19" s="15">
        <v>212</v>
      </c>
      <c r="I19" s="16"/>
      <c r="J19" s="42"/>
      <c r="K19" s="71"/>
    </row>
    <row r="20" spans="1:11" ht="39.950000000000003" customHeight="1">
      <c r="A20" s="8">
        <v>2</v>
      </c>
      <c r="B20" s="67" t="s">
        <v>43</v>
      </c>
      <c r="C20" s="67"/>
      <c r="D20" s="67"/>
      <c r="E20" s="67"/>
      <c r="F20" s="67"/>
      <c r="G20" s="67"/>
      <c r="H20" s="15">
        <v>63</v>
      </c>
      <c r="I20" s="16"/>
      <c r="J20" s="72"/>
      <c r="K20" s="73"/>
    </row>
  </sheetData>
  <mergeCells count="40">
    <mergeCell ref="A7:K7"/>
    <mergeCell ref="B8:G8"/>
    <mergeCell ref="H8:I8"/>
    <mergeCell ref="J8:K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B20:G20"/>
    <mergeCell ref="H20:I20"/>
    <mergeCell ref="H15:I15"/>
    <mergeCell ref="J15:K15"/>
    <mergeCell ref="B18:G18"/>
    <mergeCell ref="H18:I18"/>
    <mergeCell ref="B19:G19"/>
    <mergeCell ref="H19:I19"/>
    <mergeCell ref="J18:K20"/>
  </mergeCells>
  <conditionalFormatting sqref="J8">
    <cfRule type="containsText" dxfId="25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24" priority="12" operator="containsText" text="ŹLE">
      <formula>NOT(ISERROR(SEARCH("ŹLE",J8)))</formula>
    </cfRule>
    <cfRule type="containsText" dxfId="23" priority="13" operator="containsText" text="OK">
      <formula>NOT(ISERROR(SEARCH("OK",J8)))</formula>
    </cfRule>
  </conditionalFormatting>
  <conditionalFormatting sqref="J3:K5">
    <cfRule type="containsText" dxfId="22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21" priority="10" operator="containsText" text="OK">
      <formula>NOT(ISERROR(SEARCH("OK",J3)))</formula>
    </cfRule>
  </conditionalFormatting>
  <conditionalFormatting sqref="J11:K14">
    <cfRule type="containsText" dxfId="20" priority="7" operator="containsText" text="OK">
      <formula>NOT(ISERROR(SEARCH("OK",J11)))</formula>
    </cfRule>
    <cfRule type="containsText" dxfId="19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8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7" priority="6" operator="containsText" text="OK">
      <formula>NOT(ISERROR(SEARCH("OK",J15)))</formula>
    </cfRule>
  </conditionalFormatting>
  <conditionalFormatting sqref="J18">
    <cfRule type="containsText" dxfId="16" priority="3" operator="containsText" text="OK">
      <formula>NOT(ISERROR(SEARCH("OK",J18)))</formula>
    </cfRule>
    <cfRule type="containsText" dxfId="15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4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3" priority="2" operator="containsText" text="OK">
      <formula>NOT(ISERROR(SEARCH("OK",J10)))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0"/>
  <sheetViews>
    <sheetView zoomScale="80" zoomScaleNormal="80" workbookViewId="0">
      <selection activeCell="H8" sqref="H8:I8"/>
    </sheetView>
  </sheetViews>
  <sheetFormatPr defaultRowHeight="14.25"/>
  <cols>
    <col min="7" max="7" width="16" customWidth="1"/>
    <col min="9" max="9" width="14.625" customWidth="1"/>
    <col min="11" max="11" width="15.875" customWidth="1"/>
  </cols>
  <sheetData>
    <row r="1" spans="1:11" ht="39.950000000000003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9.950000000000003" customHeight="1">
      <c r="A2" s="11" t="s">
        <v>1</v>
      </c>
      <c r="B2" s="81" t="s">
        <v>8</v>
      </c>
      <c r="C2" s="82"/>
      <c r="D2" s="82"/>
      <c r="E2" s="82"/>
      <c r="F2" s="82"/>
      <c r="G2" s="82"/>
      <c r="H2" s="17">
        <v>2597</v>
      </c>
      <c r="I2" s="18"/>
      <c r="J2" s="19"/>
      <c r="K2" s="20"/>
    </row>
    <row r="3" spans="1:11" ht="39.950000000000003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1328</v>
      </c>
      <c r="I3" s="16"/>
      <c r="J3" s="25" t="str">
        <f>IF(H4+H5=H3,"OK","BŁĄD - Suma kart wydanych oraz tych niewykorzystanych musi być równa liczbie otrzymanych kart do głosowania")</f>
        <v>OK</v>
      </c>
      <c r="K3" s="26"/>
    </row>
    <row r="4" spans="1:11" ht="39.950000000000003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305</v>
      </c>
      <c r="I4" s="16"/>
      <c r="J4" s="27"/>
      <c r="K4" s="28"/>
    </row>
    <row r="5" spans="1:11" ht="39.950000000000003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1023</v>
      </c>
      <c r="I5" s="16"/>
      <c r="J5" s="29"/>
      <c r="K5" s="30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9.950000000000003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76">
        <v>305</v>
      </c>
      <c r="I8" s="77"/>
      <c r="J8" s="57" t="str">
        <f>IF(H9+H10=H8,"OK","BŁĄD - liczba kart wyjętych z urny musi być równa sumie kart nieważnych oraz ważnych wyjętych z urny")</f>
        <v>OK</v>
      </c>
      <c r="K8" s="58"/>
    </row>
    <row r="9" spans="1:11" ht="39.950000000000003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0</v>
      </c>
      <c r="I9" s="24"/>
      <c r="J9" s="27"/>
      <c r="K9" s="28"/>
    </row>
    <row r="10" spans="1:11" ht="39.950000000000003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305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</row>
    <row r="11" spans="1:11" ht="39.950000000000003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4</v>
      </c>
      <c r="I11" s="24"/>
      <c r="J11" s="25" t="str">
        <f>IF(H12+H13+H14=H11,"OK","BŁĄD - Suma pola 6a - 6b - 6c musi być równa liczbie głosów nieważnych")</f>
        <v>OK</v>
      </c>
      <c r="K11" s="26"/>
    </row>
    <row r="12" spans="1:11" ht="48.75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1</v>
      </c>
      <c r="I12" s="24"/>
      <c r="J12" s="27"/>
      <c r="K12" s="28"/>
    </row>
    <row r="13" spans="1:11" ht="39.950000000000003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</row>
    <row r="14" spans="1:11" ht="39.950000000000003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3</v>
      </c>
      <c r="I14" s="24"/>
      <c r="J14" s="29"/>
      <c r="K14" s="30"/>
    </row>
    <row r="15" spans="1:11" ht="39.950000000000003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301</v>
      </c>
      <c r="I15" s="24"/>
      <c r="J15" s="46" t="str">
        <f>IF(H15+H11=H4,"OK","OSTRZEŻENIE - Suma liczb głosów ważnych oraz nieważnych powinna być równa liczbie kart wydanych do głosowania")</f>
        <v>OK</v>
      </c>
      <c r="K15" s="47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74"/>
      <c r="K17" s="75"/>
    </row>
    <row r="18" spans="1:11" ht="39.950000000000003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69" t="str">
        <f>IF(H18+H19+H20=H15,"OK","BŁĄD - Suma liczby głosów oddana na wszystkich kandydatów musi być równa liczbie głosów ważnych")</f>
        <v>OK</v>
      </c>
      <c r="K18" s="70"/>
    </row>
    <row r="19" spans="1:11" ht="39.950000000000003" customHeight="1">
      <c r="A19" s="8">
        <v>1</v>
      </c>
      <c r="B19" s="67" t="s">
        <v>62</v>
      </c>
      <c r="C19" s="67"/>
      <c r="D19" s="67"/>
      <c r="E19" s="67"/>
      <c r="F19" s="67"/>
      <c r="G19" s="67"/>
      <c r="H19" s="15">
        <v>225</v>
      </c>
      <c r="I19" s="16"/>
      <c r="J19" s="42"/>
      <c r="K19" s="71"/>
    </row>
    <row r="20" spans="1:11" ht="39.950000000000003" customHeight="1">
      <c r="A20" s="8">
        <v>2</v>
      </c>
      <c r="B20" s="67" t="s">
        <v>43</v>
      </c>
      <c r="C20" s="67"/>
      <c r="D20" s="67"/>
      <c r="E20" s="67"/>
      <c r="F20" s="67"/>
      <c r="G20" s="67"/>
      <c r="H20" s="15">
        <v>76</v>
      </c>
      <c r="I20" s="16"/>
      <c r="J20" s="72"/>
      <c r="K20" s="73"/>
    </row>
  </sheetData>
  <mergeCells count="40">
    <mergeCell ref="B18:G18"/>
    <mergeCell ref="H18:I18"/>
    <mergeCell ref="J18:K20"/>
    <mergeCell ref="B19:G19"/>
    <mergeCell ref="H19:I19"/>
    <mergeCell ref="B20:G20"/>
    <mergeCell ref="H20:I20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H15:I15"/>
    <mergeCell ref="J15:K15"/>
    <mergeCell ref="A7:K7"/>
    <mergeCell ref="B8:G8"/>
    <mergeCell ref="H8:I8"/>
    <mergeCell ref="J8:K9"/>
    <mergeCell ref="B9:G9"/>
    <mergeCell ref="H9:I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</mergeCells>
  <conditionalFormatting sqref="J8">
    <cfRule type="containsText" dxfId="12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1" priority="12" operator="containsText" text="ŹLE">
      <formula>NOT(ISERROR(SEARCH("ŹLE",J8)))</formula>
    </cfRule>
    <cfRule type="containsText" dxfId="10" priority="13" operator="containsText" text="OK">
      <formula>NOT(ISERROR(SEARCH("OK",J8)))</formula>
    </cfRule>
  </conditionalFormatting>
  <conditionalFormatting sqref="J3:K5">
    <cfRule type="containsText" dxfId="9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8" priority="10" operator="containsText" text="OK">
      <formula>NOT(ISERROR(SEARCH("OK",J3)))</formula>
    </cfRule>
  </conditionalFormatting>
  <conditionalFormatting sqref="J11:K14">
    <cfRule type="containsText" dxfId="7" priority="7" operator="containsText" text="OK">
      <formula>NOT(ISERROR(SEARCH("OK",J11)))</formula>
    </cfRule>
    <cfRule type="containsText" dxfId="6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5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4" priority="6" operator="containsText" text="OK">
      <formula>NOT(ISERROR(SEARCH("OK",J15)))</formula>
    </cfRule>
  </conditionalFormatting>
  <conditionalFormatting sqref="J18">
    <cfRule type="containsText" dxfId="3" priority="3" operator="containsText" text="OK">
      <formula>NOT(ISERROR(SEARCH("OK",J18)))</formula>
    </cfRule>
    <cfRule type="containsText" dxfId="2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0" priority="2" operator="containsText" text="OK">
      <formula>NOT(ISERROR(SEARCH("OK",J10)))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2"/>
  <sheetViews>
    <sheetView tabSelected="1" zoomScale="115" zoomScaleNormal="115" workbookViewId="0">
      <selection activeCell="C7" sqref="C7"/>
    </sheetView>
  </sheetViews>
  <sheetFormatPr defaultRowHeight="14.25"/>
  <cols>
    <col min="2" max="2" width="25" customWidth="1"/>
    <col min="3" max="3" width="10.375" customWidth="1"/>
    <col min="4" max="4" width="13.125" customWidth="1"/>
  </cols>
  <sheetData>
    <row r="1" spans="1:3">
      <c r="A1" s="88" t="s">
        <v>67</v>
      </c>
      <c r="B1" s="88"/>
      <c r="C1" s="88"/>
    </row>
    <row r="2" spans="1:3">
      <c r="B2" t="s">
        <v>68</v>
      </c>
      <c r="C2">
        <v>119</v>
      </c>
    </row>
    <row r="3" spans="1:3">
      <c r="B3" t="s">
        <v>69</v>
      </c>
      <c r="C3">
        <v>53</v>
      </c>
    </row>
    <row r="5" spans="1:3">
      <c r="A5" s="88" t="s">
        <v>88</v>
      </c>
      <c r="B5" s="88"/>
      <c r="C5" s="88"/>
    </row>
    <row r="6" spans="1:3">
      <c r="B6" t="s">
        <v>89</v>
      </c>
      <c r="C6">
        <v>103</v>
      </c>
    </row>
    <row r="7" spans="1:3">
      <c r="B7" t="s">
        <v>90</v>
      </c>
      <c r="C7">
        <v>375</v>
      </c>
    </row>
    <row r="9" spans="1:3">
      <c r="A9" s="88" t="s">
        <v>72</v>
      </c>
      <c r="B9" s="88"/>
      <c r="C9" s="88"/>
    </row>
    <row r="10" spans="1:3">
      <c r="B10" t="s">
        <v>73</v>
      </c>
      <c r="C10">
        <v>80</v>
      </c>
    </row>
    <row r="11" spans="1:3">
      <c r="B11" t="s">
        <v>74</v>
      </c>
      <c r="C11">
        <v>126</v>
      </c>
    </row>
    <row r="13" spans="1:3">
      <c r="A13" s="88" t="s">
        <v>75</v>
      </c>
      <c r="B13" s="88"/>
      <c r="C13" s="88"/>
    </row>
    <row r="14" spans="1:3">
      <c r="B14" t="s">
        <v>76</v>
      </c>
      <c r="C14">
        <v>163</v>
      </c>
    </row>
    <row r="15" spans="1:3">
      <c r="B15" t="s">
        <v>77</v>
      </c>
      <c r="C15">
        <v>68</v>
      </c>
    </row>
    <row r="17" spans="1:5">
      <c r="A17" s="88" t="s">
        <v>70</v>
      </c>
      <c r="B17" s="88"/>
      <c r="C17" s="88"/>
    </row>
    <row r="18" spans="1:5">
      <c r="B18" t="s">
        <v>71</v>
      </c>
      <c r="C18">
        <v>97</v>
      </c>
    </row>
    <row r="19" spans="1:5">
      <c r="B19" t="s">
        <v>78</v>
      </c>
      <c r="C19">
        <v>54</v>
      </c>
    </row>
    <row r="22" spans="1:5">
      <c r="A22" s="88" t="s">
        <v>81</v>
      </c>
      <c r="B22" s="88"/>
      <c r="C22" s="88"/>
    </row>
    <row r="23" spans="1:5">
      <c r="B23" t="s">
        <v>82</v>
      </c>
      <c r="C23">
        <v>145</v>
      </c>
    </row>
    <row r="24" spans="1:5">
      <c r="B24" t="s">
        <v>83</v>
      </c>
      <c r="C24">
        <v>104</v>
      </c>
    </row>
    <row r="25" spans="1:5">
      <c r="B25" t="s">
        <v>84</v>
      </c>
      <c r="C25">
        <v>125</v>
      </c>
    </row>
    <row r="26" spans="1:5">
      <c r="A26" s="88" t="s">
        <v>85</v>
      </c>
      <c r="B26" s="88"/>
      <c r="C26" s="88"/>
    </row>
    <row r="27" spans="1:5">
      <c r="B27" t="s">
        <v>86</v>
      </c>
      <c r="C27">
        <v>202</v>
      </c>
    </row>
    <row r="28" spans="1:5">
      <c r="B28" t="s">
        <v>87</v>
      </c>
      <c r="C28">
        <v>168</v>
      </c>
    </row>
    <row r="30" spans="1:5">
      <c r="A30" s="88" t="s">
        <v>63</v>
      </c>
      <c r="B30" s="88"/>
      <c r="C30" s="14" t="s">
        <v>64</v>
      </c>
      <c r="D30" s="14" t="s">
        <v>65</v>
      </c>
      <c r="E30" s="14" t="s">
        <v>66</v>
      </c>
    </row>
    <row r="31" spans="1:5">
      <c r="A31">
        <f>Zabierzów!A19</f>
        <v>1</v>
      </c>
      <c r="B31" t="s">
        <v>79</v>
      </c>
      <c r="C31">
        <v>170</v>
      </c>
      <c r="D31">
        <v>104</v>
      </c>
      <c r="E31">
        <v>274</v>
      </c>
    </row>
    <row r="32" spans="1:5">
      <c r="A32">
        <f>Zabierzów!A20</f>
        <v>2</v>
      </c>
      <c r="B32" t="s">
        <v>80</v>
      </c>
      <c r="C32">
        <v>437</v>
      </c>
      <c r="D32">
        <v>412</v>
      </c>
      <c r="E32">
        <f>C32+D32</f>
        <v>849</v>
      </c>
    </row>
  </sheetData>
  <mergeCells count="8">
    <mergeCell ref="A30:B30"/>
    <mergeCell ref="A13:C13"/>
    <mergeCell ref="A9:C9"/>
    <mergeCell ref="A5:C5"/>
    <mergeCell ref="A1:C1"/>
    <mergeCell ref="A26:C26"/>
    <mergeCell ref="A22:C22"/>
    <mergeCell ref="A17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2"/>
  <sheetViews>
    <sheetView topLeftCell="A2" zoomScale="80" zoomScaleNormal="80" workbookViewId="0">
      <selection activeCell="H8" sqref="H8:I8"/>
    </sheetView>
  </sheetViews>
  <sheetFormatPr defaultRowHeight="14.25"/>
  <cols>
    <col min="7" max="7" width="11.75" customWidth="1"/>
    <col min="9" max="9" width="15.75" customWidth="1"/>
    <col min="11" max="11" width="19.625" customWidth="1"/>
  </cols>
  <sheetData>
    <row r="2" spans="1:11" ht="15" thickBot="1"/>
    <row r="3" spans="1:11" ht="35.1" customHeight="1" thickBot="1">
      <c r="A3" s="52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43.5" customHeight="1">
      <c r="A4" s="11" t="s">
        <v>1</v>
      </c>
      <c r="B4" s="78" t="s">
        <v>37</v>
      </c>
      <c r="C4" s="64"/>
      <c r="D4" s="64"/>
      <c r="E4" s="64"/>
      <c r="F4" s="64"/>
      <c r="G4" s="65"/>
      <c r="H4" s="17">
        <v>1037</v>
      </c>
      <c r="I4" s="18"/>
      <c r="J4" s="19"/>
      <c r="K4" s="20"/>
    </row>
    <row r="5" spans="1:11" ht="35.1" customHeight="1">
      <c r="A5" s="5" t="s">
        <v>2</v>
      </c>
      <c r="B5" s="59" t="s">
        <v>3</v>
      </c>
      <c r="C5" s="59"/>
      <c r="D5" s="59"/>
      <c r="E5" s="59"/>
      <c r="F5" s="59"/>
      <c r="G5" s="59"/>
      <c r="H5" s="15">
        <v>518</v>
      </c>
      <c r="I5" s="16"/>
      <c r="J5" s="25" t="str">
        <f>IF(H6+H7=H5,"OK","BŁĄD - Suma kart wydanych oraz tych niewykorzystanych musi być równa liczbie otrzymanych kart do głosowania")</f>
        <v>OK</v>
      </c>
      <c r="K5" s="26"/>
    </row>
    <row r="6" spans="1:11" ht="35.1" customHeight="1">
      <c r="A6" s="5" t="s">
        <v>4</v>
      </c>
      <c r="B6" s="59" t="s">
        <v>5</v>
      </c>
      <c r="C6" s="59"/>
      <c r="D6" s="59"/>
      <c r="E6" s="59"/>
      <c r="F6" s="59"/>
      <c r="G6" s="59"/>
      <c r="H6" s="15">
        <v>307</v>
      </c>
      <c r="I6" s="16"/>
      <c r="J6" s="27"/>
      <c r="K6" s="28"/>
    </row>
    <row r="7" spans="1:11" ht="35.1" customHeight="1">
      <c r="A7" s="5" t="s">
        <v>6</v>
      </c>
      <c r="B7" s="59" t="s">
        <v>7</v>
      </c>
      <c r="C7" s="59"/>
      <c r="D7" s="59"/>
      <c r="E7" s="59"/>
      <c r="F7" s="59"/>
      <c r="G7" s="59"/>
      <c r="H7" s="15">
        <v>211</v>
      </c>
      <c r="I7" s="16"/>
      <c r="J7" s="29"/>
      <c r="K7" s="30"/>
    </row>
    <row r="8" spans="1:11" ht="35.1" customHeight="1" thickBot="1">
      <c r="A8" s="4"/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ht="35.1" customHeight="1" thickBot="1">
      <c r="A9" s="60" t="s">
        <v>35</v>
      </c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1" ht="35.1" customHeight="1">
      <c r="A10" s="10" t="s">
        <v>9</v>
      </c>
      <c r="B10" s="63" t="s">
        <v>36</v>
      </c>
      <c r="C10" s="64"/>
      <c r="D10" s="64"/>
      <c r="E10" s="64"/>
      <c r="F10" s="64"/>
      <c r="G10" s="65"/>
      <c r="H10" s="76">
        <v>307</v>
      </c>
      <c r="I10" s="77"/>
      <c r="J10" s="57" t="str">
        <f>IF(H11+H12=H10,"OK","BŁĄD - liczba kart wyjętych z urny musi być równa sumie kart nieważnych oraz ważnych wyjętych z urny")</f>
        <v>OK</v>
      </c>
      <c r="K10" s="58"/>
    </row>
    <row r="11" spans="1:11" ht="35.1" customHeight="1">
      <c r="A11" s="6" t="s">
        <v>10</v>
      </c>
      <c r="B11" s="33" t="s">
        <v>17</v>
      </c>
      <c r="C11" s="34"/>
      <c r="D11" s="34"/>
      <c r="E11" s="34"/>
      <c r="F11" s="34"/>
      <c r="G11" s="34"/>
      <c r="H11" s="23">
        <v>0</v>
      </c>
      <c r="I11" s="24"/>
      <c r="J11" s="27"/>
      <c r="K11" s="28"/>
    </row>
    <row r="12" spans="1:11" ht="35.1" customHeight="1">
      <c r="A12" s="6" t="s">
        <v>11</v>
      </c>
      <c r="B12" s="66" t="s">
        <v>18</v>
      </c>
      <c r="C12" s="36"/>
      <c r="D12" s="36"/>
      <c r="E12" s="36"/>
      <c r="F12" s="36"/>
      <c r="G12" s="37"/>
      <c r="H12" s="23">
        <v>307</v>
      </c>
      <c r="I12" s="24"/>
      <c r="J12" s="46" t="str">
        <f>IF(H13+H17=H12,"OK","BŁĄD - Liczba głosów ważnych oraz liczba głosów niewaznych z waznych kart musi być równa liczbie kart ważnych (6+7=5b)")</f>
        <v>OK</v>
      </c>
      <c r="K12" s="47"/>
    </row>
    <row r="13" spans="1:11" ht="35.1" customHeight="1">
      <c r="A13" s="7" t="s">
        <v>12</v>
      </c>
      <c r="B13" s="34" t="s">
        <v>21</v>
      </c>
      <c r="C13" s="34"/>
      <c r="D13" s="34"/>
      <c r="E13" s="34"/>
      <c r="F13" s="34"/>
      <c r="G13" s="34"/>
      <c r="H13" s="23">
        <v>8</v>
      </c>
      <c r="I13" s="24"/>
      <c r="J13" s="25" t="str">
        <f>IF(H14+H15+H16=H13,"OK","BŁĄD - Suma pola 6a - 6b - 6c musi być równa liczbie głosów nieważnych")</f>
        <v>OK</v>
      </c>
      <c r="K13" s="26"/>
    </row>
    <row r="14" spans="1:11" ht="42.75" customHeight="1">
      <c r="A14" s="6" t="s">
        <v>13</v>
      </c>
      <c r="B14" s="33" t="s">
        <v>19</v>
      </c>
      <c r="C14" s="34"/>
      <c r="D14" s="34"/>
      <c r="E14" s="34"/>
      <c r="F14" s="34"/>
      <c r="G14" s="34"/>
      <c r="H14" s="23">
        <v>1</v>
      </c>
      <c r="I14" s="24"/>
      <c r="J14" s="27"/>
      <c r="K14" s="28"/>
    </row>
    <row r="15" spans="1:11" ht="35.1" customHeight="1">
      <c r="A15" s="6" t="s">
        <v>14</v>
      </c>
      <c r="B15" s="33" t="s">
        <v>20</v>
      </c>
      <c r="C15" s="34"/>
      <c r="D15" s="34"/>
      <c r="E15" s="34"/>
      <c r="F15" s="34"/>
      <c r="G15" s="34"/>
      <c r="H15" s="23">
        <v>0</v>
      </c>
      <c r="I15" s="24"/>
      <c r="J15" s="27"/>
      <c r="K15" s="28"/>
    </row>
    <row r="16" spans="1:11" ht="35.1" customHeight="1">
      <c r="A16" s="6" t="s">
        <v>15</v>
      </c>
      <c r="B16" s="33" t="s">
        <v>22</v>
      </c>
      <c r="C16" s="34"/>
      <c r="D16" s="34"/>
      <c r="E16" s="34"/>
      <c r="F16" s="34"/>
      <c r="G16" s="34"/>
      <c r="H16" s="23">
        <v>7</v>
      </c>
      <c r="I16" s="24"/>
      <c r="J16" s="29"/>
      <c r="K16" s="30"/>
    </row>
    <row r="17" spans="1:11" ht="35.1" customHeight="1">
      <c r="A17" s="7" t="s">
        <v>16</v>
      </c>
      <c r="B17" s="35" t="s">
        <v>34</v>
      </c>
      <c r="C17" s="36"/>
      <c r="D17" s="36"/>
      <c r="E17" s="36"/>
      <c r="F17" s="36"/>
      <c r="G17" s="37"/>
      <c r="H17" s="23">
        <v>299</v>
      </c>
      <c r="I17" s="24"/>
      <c r="J17" s="46" t="str">
        <f>IF(H17+H13=H6,"OK","OSTRZEŻENIE - Suma liczb głosów ważnych oraz nieważnych powinna być równa liczbie kart wydanych do głosowania")</f>
        <v>OK</v>
      </c>
      <c r="K17" s="47"/>
    </row>
    <row r="18" spans="1:11" ht="35.1" customHeight="1" thickBot="1">
      <c r="A18" s="4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35.1" customHeight="1" thickBot="1">
      <c r="A19" s="38" t="s">
        <v>23</v>
      </c>
      <c r="B19" s="74"/>
      <c r="C19" s="74"/>
      <c r="D19" s="74"/>
      <c r="E19" s="74"/>
      <c r="F19" s="74"/>
      <c r="G19" s="74"/>
      <c r="H19" s="74"/>
      <c r="I19" s="74"/>
      <c r="J19" s="74"/>
      <c r="K19" s="75"/>
    </row>
    <row r="20" spans="1:11" ht="35.1" customHeight="1">
      <c r="A20" s="12"/>
      <c r="B20" s="31" t="s">
        <v>32</v>
      </c>
      <c r="C20" s="31"/>
      <c r="D20" s="31"/>
      <c r="E20" s="31"/>
      <c r="F20" s="31"/>
      <c r="G20" s="31"/>
      <c r="H20" s="68"/>
      <c r="I20" s="68"/>
      <c r="J20" s="69" t="str">
        <f>IF(H20+H21+H22=H17,"OK","BŁĄD - Suma liczby głosów oddana na wszystkich kandydatów musi być równa liczbie głosów ważnych")</f>
        <v>OK</v>
      </c>
      <c r="K20" s="70"/>
    </row>
    <row r="21" spans="1:11" ht="35.1" customHeight="1">
      <c r="A21" s="8">
        <v>1</v>
      </c>
      <c r="B21" s="67" t="s">
        <v>45</v>
      </c>
      <c r="C21" s="67"/>
      <c r="D21" s="67"/>
      <c r="E21" s="67"/>
      <c r="F21" s="67"/>
      <c r="G21" s="67"/>
      <c r="H21" s="68">
        <v>213</v>
      </c>
      <c r="I21" s="68"/>
      <c r="J21" s="42"/>
      <c r="K21" s="71"/>
    </row>
    <row r="22" spans="1:11" ht="35.1" customHeight="1">
      <c r="A22" s="8">
        <v>2</v>
      </c>
      <c r="B22" s="67" t="s">
        <v>44</v>
      </c>
      <c r="C22" s="67"/>
      <c r="D22" s="67"/>
      <c r="E22" s="67"/>
      <c r="F22" s="67"/>
      <c r="G22" s="67"/>
      <c r="H22" s="68">
        <v>86</v>
      </c>
      <c r="I22" s="68"/>
      <c r="J22" s="72"/>
      <c r="K22" s="73"/>
    </row>
  </sheetData>
  <mergeCells count="40">
    <mergeCell ref="A9:K9"/>
    <mergeCell ref="B10:G10"/>
    <mergeCell ref="H10:I10"/>
    <mergeCell ref="J10:K11"/>
    <mergeCell ref="A3:K3"/>
    <mergeCell ref="B4:G4"/>
    <mergeCell ref="H4:I4"/>
    <mergeCell ref="J4:K4"/>
    <mergeCell ref="B5:G5"/>
    <mergeCell ref="H5:I5"/>
    <mergeCell ref="J5:K7"/>
    <mergeCell ref="B6:G6"/>
    <mergeCell ref="H6:I6"/>
    <mergeCell ref="B7:G7"/>
    <mergeCell ref="H7:I7"/>
    <mergeCell ref="B11:G11"/>
    <mergeCell ref="H11:I11"/>
    <mergeCell ref="A19:K19"/>
    <mergeCell ref="B12:G12"/>
    <mergeCell ref="H12:I12"/>
    <mergeCell ref="J12:K12"/>
    <mergeCell ref="B13:G13"/>
    <mergeCell ref="H13:I13"/>
    <mergeCell ref="J13:K16"/>
    <mergeCell ref="B14:G14"/>
    <mergeCell ref="H14:I14"/>
    <mergeCell ref="B15:G15"/>
    <mergeCell ref="H15:I15"/>
    <mergeCell ref="B16:G16"/>
    <mergeCell ref="H16:I16"/>
    <mergeCell ref="B17:G17"/>
    <mergeCell ref="B22:G22"/>
    <mergeCell ref="H22:I22"/>
    <mergeCell ref="H17:I17"/>
    <mergeCell ref="J17:K17"/>
    <mergeCell ref="B20:G20"/>
    <mergeCell ref="H20:I20"/>
    <mergeCell ref="B21:G21"/>
    <mergeCell ref="H21:I21"/>
    <mergeCell ref="J20:K22"/>
  </mergeCells>
  <conditionalFormatting sqref="J10">
    <cfRule type="containsText" dxfId="168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urny",J10)))</formula>
    </cfRule>
    <cfRule type="containsText" dxfId="167" priority="12" operator="containsText" text="ŹLE">
      <formula>NOT(ISERROR(SEARCH("ŹLE",J10)))</formula>
    </cfRule>
    <cfRule type="containsText" dxfId="166" priority="13" operator="containsText" text="OK">
      <formula>NOT(ISERROR(SEARCH("OK",J10)))</formula>
    </cfRule>
  </conditionalFormatting>
  <conditionalFormatting sqref="J5:K7">
    <cfRule type="containsText" dxfId="165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głosowania",J5)))</formula>
    </cfRule>
    <cfRule type="containsText" dxfId="164" priority="10" operator="containsText" text="OK">
      <formula>NOT(ISERROR(SEARCH("OK",J5)))</formula>
    </cfRule>
  </conditionalFormatting>
  <conditionalFormatting sqref="J13:K16">
    <cfRule type="containsText" dxfId="163" priority="7" operator="containsText" text="OK">
      <formula>NOT(ISERROR(SEARCH("OK",J13)))</formula>
    </cfRule>
    <cfRule type="containsText" dxfId="162" priority="8" operator="containsText" text="BŁĄD - Suma pola 6a - 6b - 6c musi być równa liczbie głosów nieważnych">
      <formula>NOT(ISERROR(SEARCH("BŁĄD - Suma pola 6a - 6b - 6c musi być równa liczbie głosów nieważnych",J13)))</formula>
    </cfRule>
  </conditionalFormatting>
  <conditionalFormatting sqref="J17:K17">
    <cfRule type="containsText" dxfId="161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głosowania",J17)))</formula>
    </cfRule>
    <cfRule type="containsText" dxfId="160" priority="6" operator="containsText" text="OK">
      <formula>NOT(ISERROR(SEARCH("OK",J17)))</formula>
    </cfRule>
  </conditionalFormatting>
  <conditionalFormatting sqref="J20">
    <cfRule type="containsText" dxfId="159" priority="3" operator="containsText" text="OK">
      <formula>NOT(ISERROR(SEARCH("OK",J20)))</formula>
    </cfRule>
    <cfRule type="containsText" dxfId="158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ważnych",J20)))</formula>
    </cfRule>
  </conditionalFormatting>
  <conditionalFormatting sqref="J12:K12">
    <cfRule type="containsText" dxfId="157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(6+7=5b)",J12)))</formula>
    </cfRule>
    <cfRule type="containsText" dxfId="156" priority="2" operator="containsText" text="OK">
      <formula>NOT(ISERROR(SEARCH("OK",J12)))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topLeftCell="A12" zoomScale="85" zoomScaleNormal="85" workbookViewId="0">
      <selection activeCell="H8" sqref="H8:I8"/>
    </sheetView>
  </sheetViews>
  <sheetFormatPr defaultRowHeight="14.25"/>
  <cols>
    <col min="7" max="7" width="13.875" customWidth="1"/>
    <col min="9" max="9" width="12.375" customWidth="1"/>
    <col min="11" max="11" width="14" customWidth="1"/>
  </cols>
  <sheetData>
    <row r="1" spans="1:11" ht="35.1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52.5" customHeight="1">
      <c r="A2" s="11" t="s">
        <v>1</v>
      </c>
      <c r="B2" s="55" t="s">
        <v>8</v>
      </c>
      <c r="C2" s="56"/>
      <c r="D2" s="56"/>
      <c r="E2" s="56"/>
      <c r="F2" s="56"/>
      <c r="G2" s="56"/>
      <c r="H2" s="17">
        <v>1626</v>
      </c>
      <c r="I2" s="18"/>
      <c r="J2" s="19"/>
      <c r="K2" s="20"/>
    </row>
    <row r="3" spans="1:11" ht="35.1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813</v>
      </c>
      <c r="I3" s="16"/>
      <c r="J3" s="25" t="str">
        <f>IF(H4+H5=H3,"OK","BŁĄD - Suma kart wydanych oraz tych niewykorzystanych musi być równa liczbie otrzymanych kart do głosowania")</f>
        <v>OK</v>
      </c>
      <c r="K3" s="26"/>
    </row>
    <row r="4" spans="1:11" ht="35.1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637</v>
      </c>
      <c r="I4" s="16"/>
      <c r="J4" s="27"/>
      <c r="K4" s="28"/>
    </row>
    <row r="5" spans="1:11" ht="35.1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176</v>
      </c>
      <c r="I5" s="16"/>
      <c r="J5" s="29"/>
      <c r="K5" s="30"/>
    </row>
    <row r="6" spans="1:11" ht="35.1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5.1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5.1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76">
        <v>637</v>
      </c>
      <c r="I8" s="77"/>
      <c r="J8" s="57" t="str">
        <f>IF(H9+H10=H8,"OK","BŁĄD - liczba kart wyjętych z urny musi być równa sumie kart nieważnych oraz ważnych wyjętych z urny")</f>
        <v>OK</v>
      </c>
      <c r="K8" s="58"/>
    </row>
    <row r="9" spans="1:11" ht="35.1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9</v>
      </c>
      <c r="I9" s="24"/>
      <c r="J9" s="27"/>
      <c r="K9" s="28"/>
    </row>
    <row r="10" spans="1:11" ht="35.1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628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</row>
    <row r="11" spans="1:11" ht="35.1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0</v>
      </c>
      <c r="I11" s="24"/>
      <c r="J11" s="25" t="str">
        <f>IF(H12+H13+H14=H11,"OK","BŁĄD - Suma pola 6a - 6b - 6c musi być równa liczbie głosów nieważnych")</f>
        <v>OK</v>
      </c>
      <c r="K11" s="26"/>
    </row>
    <row r="12" spans="1:11" ht="45.75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0</v>
      </c>
      <c r="I12" s="24"/>
      <c r="J12" s="27"/>
      <c r="K12" s="28"/>
    </row>
    <row r="13" spans="1:11" ht="35.1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</row>
    <row r="14" spans="1:11" ht="35.1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0</v>
      </c>
      <c r="I14" s="24"/>
      <c r="J14" s="29"/>
      <c r="K14" s="30"/>
    </row>
    <row r="15" spans="1:11" ht="35.1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628</v>
      </c>
      <c r="I15" s="24"/>
      <c r="J15" s="79" t="str">
        <f>IF(H15+H11=H4,"OK","OSTRZEŻENIE - Suma liczb głosów ważnych oraz nieważnych powinna być równa liczbie kart wydanych do głosowania")</f>
        <v>OSTRZEŻENIE - Suma liczb głosów ważnych oraz nieważnych powinna być równa liczbie kart wydanych do głosowania</v>
      </c>
      <c r="K15" s="80"/>
    </row>
    <row r="16" spans="1:11" ht="35.1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5.1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74"/>
      <c r="K17" s="75"/>
    </row>
    <row r="18" spans="1:11" ht="35.1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69" t="str">
        <f>IF(H18+H19+H20=H15,"OK","BŁĄD - Suma liczby głosów oddana na wszystkich kandydatów musi być równa liczbie głosów ważnych")</f>
        <v>OK</v>
      </c>
      <c r="K18" s="70"/>
    </row>
    <row r="19" spans="1:11" ht="35.1" customHeight="1">
      <c r="A19" s="8">
        <v>1</v>
      </c>
      <c r="B19" s="67" t="s">
        <v>38</v>
      </c>
      <c r="C19" s="67"/>
      <c r="D19" s="67"/>
      <c r="E19" s="67"/>
      <c r="F19" s="67"/>
      <c r="G19" s="67"/>
      <c r="H19" s="15">
        <v>220</v>
      </c>
      <c r="I19" s="16"/>
      <c r="J19" s="42"/>
      <c r="K19" s="71"/>
    </row>
    <row r="20" spans="1:11" ht="35.1" customHeight="1">
      <c r="A20" s="8">
        <v>2</v>
      </c>
      <c r="B20" s="67" t="s">
        <v>46</v>
      </c>
      <c r="C20" s="67"/>
      <c r="D20" s="67"/>
      <c r="E20" s="67"/>
      <c r="F20" s="67"/>
      <c r="G20" s="67"/>
      <c r="H20" s="15">
        <v>408</v>
      </c>
      <c r="I20" s="16"/>
      <c r="J20" s="72"/>
      <c r="K20" s="73"/>
    </row>
  </sheetData>
  <mergeCells count="40">
    <mergeCell ref="J18:K20"/>
    <mergeCell ref="B18:G18"/>
    <mergeCell ref="H18:I18"/>
    <mergeCell ref="B19:G19"/>
    <mergeCell ref="H19:I19"/>
    <mergeCell ref="B20:G20"/>
    <mergeCell ref="H20:I20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H15:I15"/>
    <mergeCell ref="J15:K15"/>
    <mergeCell ref="A7:K7"/>
    <mergeCell ref="B8:G8"/>
    <mergeCell ref="H8:I8"/>
    <mergeCell ref="J8:K9"/>
    <mergeCell ref="B9:G9"/>
    <mergeCell ref="H9:I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</mergeCells>
  <conditionalFormatting sqref="J8">
    <cfRule type="containsText" dxfId="155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54" priority="12" operator="containsText" text="ŹLE">
      <formula>NOT(ISERROR(SEARCH("ŹLE",J8)))</formula>
    </cfRule>
    <cfRule type="containsText" dxfId="153" priority="13" operator="containsText" text="OK">
      <formula>NOT(ISERROR(SEARCH("OK",J8)))</formula>
    </cfRule>
  </conditionalFormatting>
  <conditionalFormatting sqref="J3:K5">
    <cfRule type="containsText" dxfId="152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151" priority="10" operator="containsText" text="OK">
      <formula>NOT(ISERROR(SEARCH("OK",J3)))</formula>
    </cfRule>
  </conditionalFormatting>
  <conditionalFormatting sqref="J11:K14">
    <cfRule type="containsText" dxfId="150" priority="7" operator="containsText" text="OK">
      <formula>NOT(ISERROR(SEARCH("OK",J11)))</formula>
    </cfRule>
    <cfRule type="containsText" dxfId="149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48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47" priority="6" operator="containsText" text="OK">
      <formula>NOT(ISERROR(SEARCH("OK",J15)))</formula>
    </cfRule>
  </conditionalFormatting>
  <conditionalFormatting sqref="J18">
    <cfRule type="containsText" dxfId="146" priority="3" operator="containsText" text="OK">
      <formula>NOT(ISERROR(SEARCH("OK",J18)))</formula>
    </cfRule>
    <cfRule type="containsText" dxfId="145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44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43" priority="2" operator="containsText" text="OK">
      <formula>NOT(ISERROR(SEARCH("OK",J10)))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topLeftCell="A13" workbookViewId="0">
      <selection activeCell="H8" sqref="H8:I8"/>
    </sheetView>
  </sheetViews>
  <sheetFormatPr defaultRowHeight="14.25"/>
  <cols>
    <col min="7" max="7" width="10.25" customWidth="1"/>
    <col min="9" max="9" width="12" customWidth="1"/>
    <col min="11" max="11" width="14.25" customWidth="1"/>
  </cols>
  <sheetData>
    <row r="1" spans="1:11" ht="39.950000000000003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49.5" customHeight="1">
      <c r="A2" s="11" t="s">
        <v>1</v>
      </c>
      <c r="B2" s="81" t="s">
        <v>8</v>
      </c>
      <c r="C2" s="82"/>
      <c r="D2" s="82"/>
      <c r="E2" s="82"/>
      <c r="F2" s="82"/>
      <c r="G2" s="82"/>
      <c r="H2" s="17">
        <v>852</v>
      </c>
      <c r="I2" s="18"/>
      <c r="J2" s="19"/>
      <c r="K2" s="20"/>
    </row>
    <row r="3" spans="1:11" ht="39.950000000000003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426</v>
      </c>
      <c r="I3" s="16"/>
      <c r="J3" s="25" t="str">
        <f>IF(H4+H5=H3,"OK","BŁĄD - Suma kart wydanych oraz tych niewykorzystanych musi być równa liczbie otrzymanych kart do głosowania")</f>
        <v>OK</v>
      </c>
      <c r="K3" s="26"/>
    </row>
    <row r="4" spans="1:11" ht="39.950000000000003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343</v>
      </c>
      <c r="I4" s="16"/>
      <c r="J4" s="27"/>
      <c r="K4" s="28"/>
    </row>
    <row r="5" spans="1:11" ht="39.950000000000003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83</v>
      </c>
      <c r="I5" s="16"/>
      <c r="J5" s="29"/>
      <c r="K5" s="30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9.950000000000003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21">
        <v>343</v>
      </c>
      <c r="I8" s="22"/>
      <c r="J8" s="57" t="str">
        <f>IF(H9+H10=H8,"OK","BŁĄD - liczba kart wyjętych z urny musi być równa sumie kart nieważnych oraz ważnych wyjętych z urny")</f>
        <v>OK</v>
      </c>
      <c r="K8" s="58"/>
    </row>
    <row r="9" spans="1:11" ht="39.950000000000003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0</v>
      </c>
      <c r="I9" s="24"/>
      <c r="J9" s="27"/>
      <c r="K9" s="28"/>
    </row>
    <row r="10" spans="1:11" ht="39.950000000000003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343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</row>
    <row r="11" spans="1:11" ht="39.950000000000003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1</v>
      </c>
      <c r="I11" s="24"/>
      <c r="J11" s="25" t="str">
        <f>IF(H12+H13+H14=H11,"OK","BŁĄD - Suma pola 6a - 6b - 6c musi być równa liczbie głosów nieważnych")</f>
        <v>OK</v>
      </c>
      <c r="K11" s="26"/>
    </row>
    <row r="12" spans="1:11" ht="46.5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0</v>
      </c>
      <c r="I12" s="24"/>
      <c r="J12" s="27"/>
      <c r="K12" s="28"/>
    </row>
    <row r="13" spans="1:11" ht="39.950000000000003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</row>
    <row r="14" spans="1:11" ht="39.950000000000003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1</v>
      </c>
      <c r="I14" s="24"/>
      <c r="J14" s="29"/>
      <c r="K14" s="30"/>
    </row>
    <row r="15" spans="1:11" ht="39.950000000000003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342</v>
      </c>
      <c r="I15" s="24"/>
      <c r="J15" s="46" t="str">
        <f>IF(H15+H11=H4,"OK","OSTRZEŻENIE - Suma liczb głosów ważnych oraz nieważnych powinna być równa liczbie kart wydanych do głosowania")</f>
        <v>OK</v>
      </c>
      <c r="K15" s="47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74"/>
      <c r="K17" s="75"/>
    </row>
    <row r="18" spans="1:11" ht="39.950000000000003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69" t="str">
        <f>IF(H18+H19+H20=H15,"OK","BŁĄD - Suma liczby głosów oddana na wszystkich kandydatów musi być równa liczbie głosów ważnych")</f>
        <v>OK</v>
      </c>
      <c r="K18" s="70"/>
    </row>
    <row r="19" spans="1:11" ht="39.950000000000003" customHeight="1">
      <c r="A19" s="8">
        <v>1</v>
      </c>
      <c r="B19" s="67" t="s">
        <v>47</v>
      </c>
      <c r="C19" s="67"/>
      <c r="D19" s="67"/>
      <c r="E19" s="67"/>
      <c r="F19" s="67"/>
      <c r="G19" s="67"/>
      <c r="H19" s="15">
        <v>142</v>
      </c>
      <c r="I19" s="16"/>
      <c r="J19" s="42"/>
      <c r="K19" s="71"/>
    </row>
    <row r="20" spans="1:11" ht="39.950000000000003" customHeight="1">
      <c r="A20" s="8">
        <v>2</v>
      </c>
      <c r="B20" s="67" t="s">
        <v>39</v>
      </c>
      <c r="C20" s="67"/>
      <c r="D20" s="67"/>
      <c r="E20" s="67"/>
      <c r="F20" s="67"/>
      <c r="G20" s="67"/>
      <c r="H20" s="15">
        <v>200</v>
      </c>
      <c r="I20" s="16"/>
      <c r="J20" s="72"/>
      <c r="K20" s="73"/>
    </row>
  </sheetData>
  <mergeCells count="40">
    <mergeCell ref="J18:K20"/>
    <mergeCell ref="B18:G18"/>
    <mergeCell ref="H18:I18"/>
    <mergeCell ref="B14:G14"/>
    <mergeCell ref="H14:I14"/>
    <mergeCell ref="B15:G15"/>
    <mergeCell ref="H15:I15"/>
    <mergeCell ref="B19:G19"/>
    <mergeCell ref="H19:I19"/>
    <mergeCell ref="B20:G20"/>
    <mergeCell ref="H20:I20"/>
    <mergeCell ref="J15:K15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A7:K7"/>
    <mergeCell ref="B8:G8"/>
    <mergeCell ref="H8:I8"/>
    <mergeCell ref="J8:K9"/>
    <mergeCell ref="B9:G9"/>
    <mergeCell ref="H9:I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</mergeCells>
  <conditionalFormatting sqref="J8">
    <cfRule type="containsText" dxfId="142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41" priority="12" operator="containsText" text="ŹLE">
      <formula>NOT(ISERROR(SEARCH("ŹLE",J8)))</formula>
    </cfRule>
    <cfRule type="containsText" dxfId="140" priority="13" operator="containsText" text="OK">
      <formula>NOT(ISERROR(SEARCH("OK",J8)))</formula>
    </cfRule>
  </conditionalFormatting>
  <conditionalFormatting sqref="J3:K5">
    <cfRule type="containsText" dxfId="139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138" priority="10" operator="containsText" text="OK">
      <formula>NOT(ISERROR(SEARCH("OK",J3)))</formula>
    </cfRule>
  </conditionalFormatting>
  <conditionalFormatting sqref="J11:K14">
    <cfRule type="containsText" dxfId="137" priority="7" operator="containsText" text="OK">
      <formula>NOT(ISERROR(SEARCH("OK",J11)))</formula>
    </cfRule>
    <cfRule type="containsText" dxfId="136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35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34" priority="6" operator="containsText" text="OK">
      <formula>NOT(ISERROR(SEARCH("OK",J15)))</formula>
    </cfRule>
  </conditionalFormatting>
  <conditionalFormatting sqref="J18">
    <cfRule type="containsText" dxfId="133" priority="3" operator="containsText" text="OK">
      <formula>NOT(ISERROR(SEARCH("OK",J18)))</formula>
    </cfRule>
    <cfRule type="containsText" dxfId="132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31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30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workbookViewId="0">
      <selection activeCell="H8" sqref="H8:I8"/>
    </sheetView>
  </sheetViews>
  <sheetFormatPr defaultRowHeight="14.25"/>
  <cols>
    <col min="7" max="7" width="11.25" customWidth="1"/>
    <col min="9" max="9" width="14.5" customWidth="1"/>
    <col min="11" max="11" width="22" customWidth="1"/>
  </cols>
  <sheetData>
    <row r="1" spans="1:11" ht="39.950000000000003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9.950000000000003" customHeight="1">
      <c r="A2" s="11" t="s">
        <v>1</v>
      </c>
      <c r="B2" s="81" t="s">
        <v>8</v>
      </c>
      <c r="C2" s="82"/>
      <c r="D2" s="82"/>
      <c r="E2" s="82"/>
      <c r="F2" s="82"/>
      <c r="G2" s="82"/>
      <c r="H2" s="17">
        <v>680</v>
      </c>
      <c r="I2" s="18"/>
      <c r="J2" s="19"/>
      <c r="K2" s="20"/>
    </row>
    <row r="3" spans="1:11" ht="39.950000000000003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340</v>
      </c>
      <c r="I3" s="16"/>
      <c r="J3" s="25" t="str">
        <f>IF(H4+H5=H3,"OK","BŁĄD - Suma kart wydanych oraz tych niewykorzystanych musi być równa liczbie otrzymanych kart do głosowania")</f>
        <v>OK</v>
      </c>
      <c r="K3" s="26"/>
    </row>
    <row r="4" spans="1:11" ht="39.950000000000003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307</v>
      </c>
      <c r="I4" s="16"/>
      <c r="J4" s="27"/>
      <c r="K4" s="28"/>
    </row>
    <row r="5" spans="1:11" ht="39.950000000000003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33</v>
      </c>
      <c r="I5" s="16"/>
      <c r="J5" s="29"/>
      <c r="K5" s="30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9.950000000000003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21">
        <v>307</v>
      </c>
      <c r="I8" s="22"/>
      <c r="J8" s="57" t="str">
        <f>IF(H9+H10=H8,"OK","BŁĄD - liczba kart wyjętych z urny musi być równa sumie kart nieważnych oraz ważnych wyjętych z urny")</f>
        <v>OK</v>
      </c>
      <c r="K8" s="58"/>
    </row>
    <row r="9" spans="1:11" ht="39.950000000000003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0</v>
      </c>
      <c r="I9" s="24"/>
      <c r="J9" s="27"/>
      <c r="K9" s="28"/>
    </row>
    <row r="10" spans="1:11" ht="39.950000000000003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307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</row>
    <row r="11" spans="1:11" ht="39.950000000000003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4</v>
      </c>
      <c r="I11" s="24"/>
      <c r="J11" s="25" t="str">
        <f>IF(H12+H13+H14=H11,"OK","BŁĄD - Suma pola 6a - 6b - 6c musi być równa liczbie głosów nieważnych")</f>
        <v>OK</v>
      </c>
      <c r="K11" s="26"/>
    </row>
    <row r="12" spans="1:11" ht="39.950000000000003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1</v>
      </c>
      <c r="I12" s="24"/>
      <c r="J12" s="27"/>
      <c r="K12" s="28"/>
    </row>
    <row r="13" spans="1:11" ht="39.950000000000003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</row>
    <row r="14" spans="1:11" ht="39.950000000000003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3</v>
      </c>
      <c r="I14" s="24"/>
      <c r="J14" s="29"/>
      <c r="K14" s="30"/>
    </row>
    <row r="15" spans="1:11" ht="39.950000000000003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303</v>
      </c>
      <c r="I15" s="24"/>
      <c r="J15" s="46" t="str">
        <f>IF(H15+H11=H4,"OK","OSTRZEŻENIE - Suma liczb głosów ważnych oraz nieważnych powinna być równa liczbie kart wydanych do głosowania")</f>
        <v>OK</v>
      </c>
      <c r="K15" s="47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74"/>
      <c r="K17" s="75"/>
    </row>
    <row r="18" spans="1:11" ht="39.950000000000003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69" t="str">
        <f>IF(H18+H19+H20=H15,"OK","BŁĄD - Suma liczby głosów oddana na wszystkich kandydatów musi być równa liczbie głosów ważnych")</f>
        <v>OK</v>
      </c>
      <c r="K18" s="70"/>
    </row>
    <row r="19" spans="1:11" ht="39.950000000000003" customHeight="1">
      <c r="A19" s="8">
        <v>1</v>
      </c>
      <c r="B19" s="67" t="s">
        <v>48</v>
      </c>
      <c r="C19" s="67"/>
      <c r="D19" s="67"/>
      <c r="E19" s="67"/>
      <c r="F19" s="67"/>
      <c r="G19" s="67"/>
      <c r="H19" s="15">
        <v>190</v>
      </c>
      <c r="I19" s="16"/>
      <c r="J19" s="42"/>
      <c r="K19" s="71"/>
    </row>
    <row r="20" spans="1:11" ht="39.950000000000003" customHeight="1">
      <c r="A20" s="8">
        <v>2</v>
      </c>
      <c r="B20" s="67" t="s">
        <v>40</v>
      </c>
      <c r="C20" s="67"/>
      <c r="D20" s="67"/>
      <c r="E20" s="67"/>
      <c r="F20" s="67"/>
      <c r="G20" s="67"/>
      <c r="H20" s="15">
        <v>113</v>
      </c>
      <c r="I20" s="16"/>
      <c r="J20" s="72"/>
      <c r="K20" s="73"/>
    </row>
  </sheetData>
  <mergeCells count="40">
    <mergeCell ref="J18:K20"/>
    <mergeCell ref="H15:I15"/>
    <mergeCell ref="J15:K15"/>
    <mergeCell ref="B18:G18"/>
    <mergeCell ref="H18:I18"/>
    <mergeCell ref="B19:G19"/>
    <mergeCell ref="H19:I19"/>
    <mergeCell ref="B20:G20"/>
    <mergeCell ref="H20:I20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A7:K7"/>
    <mergeCell ref="B8:G8"/>
    <mergeCell ref="H8:I8"/>
    <mergeCell ref="J8:K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B9:G9"/>
  </mergeCells>
  <conditionalFormatting sqref="J8">
    <cfRule type="containsText" dxfId="129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28" priority="12" operator="containsText" text="ŹLE">
      <formula>NOT(ISERROR(SEARCH("ŹLE",J8)))</formula>
    </cfRule>
    <cfRule type="containsText" dxfId="127" priority="13" operator="containsText" text="OK">
      <formula>NOT(ISERROR(SEARCH("OK",J8)))</formula>
    </cfRule>
  </conditionalFormatting>
  <conditionalFormatting sqref="J3:K5">
    <cfRule type="containsText" dxfId="126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125" priority="10" operator="containsText" text="OK">
      <formula>NOT(ISERROR(SEARCH("OK",J3)))</formula>
    </cfRule>
  </conditionalFormatting>
  <conditionalFormatting sqref="J11:K14">
    <cfRule type="containsText" dxfId="124" priority="7" operator="containsText" text="OK">
      <formula>NOT(ISERROR(SEARCH("OK",J11)))</formula>
    </cfRule>
    <cfRule type="containsText" dxfId="123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22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21" priority="6" operator="containsText" text="OK">
      <formula>NOT(ISERROR(SEARCH("OK",J15)))</formula>
    </cfRule>
  </conditionalFormatting>
  <conditionalFormatting sqref="J18">
    <cfRule type="containsText" dxfId="120" priority="3" operator="containsText" text="OK">
      <formula>NOT(ISERROR(SEARCH("OK",J18)))</formula>
    </cfRule>
    <cfRule type="containsText" dxfId="119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18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17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1"/>
  <sheetViews>
    <sheetView zoomScale="70" zoomScaleNormal="70" workbookViewId="0">
      <selection activeCell="H8" sqref="H8:I8"/>
    </sheetView>
  </sheetViews>
  <sheetFormatPr defaultRowHeight="14.25"/>
  <cols>
    <col min="7" max="7" width="11.75" customWidth="1"/>
    <col min="9" max="9" width="15.875" customWidth="1"/>
    <col min="11" max="11" width="20.5" customWidth="1"/>
  </cols>
  <sheetData>
    <row r="1" spans="1:11" ht="39.950000000000003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9.950000000000003" customHeight="1">
      <c r="A2" s="11" t="s">
        <v>1</v>
      </c>
      <c r="B2" s="81" t="s">
        <v>8</v>
      </c>
      <c r="C2" s="82"/>
      <c r="D2" s="82"/>
      <c r="E2" s="82"/>
      <c r="F2" s="82"/>
      <c r="G2" s="82"/>
      <c r="H2" s="17">
        <v>292</v>
      </c>
      <c r="I2" s="18"/>
      <c r="J2" s="19"/>
      <c r="K2" s="20"/>
    </row>
    <row r="3" spans="1:11" ht="39.950000000000003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176</v>
      </c>
      <c r="I3" s="16"/>
      <c r="J3" s="25" t="str">
        <f>IF(H4+H5=H3,"OK","BŁĄD - Suma kart wydanych oraz tych niewykorzystanych musi być równa liczbie otrzymanych kart do głosowania")</f>
        <v>OK</v>
      </c>
      <c r="K3" s="26"/>
    </row>
    <row r="4" spans="1:11" ht="39.950000000000003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149</v>
      </c>
      <c r="I4" s="16"/>
      <c r="J4" s="27"/>
      <c r="K4" s="28"/>
    </row>
    <row r="5" spans="1:11" ht="39.950000000000003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27</v>
      </c>
      <c r="I5" s="16"/>
      <c r="J5" s="29"/>
      <c r="K5" s="30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9.950000000000003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21">
        <v>149</v>
      </c>
      <c r="I8" s="22"/>
      <c r="J8" s="57" t="str">
        <f>IF(H9+H10=H8,"OK","BŁĄD - liczba kart wyjętych z urny musi być równa sumie kart nieważnych oraz ważnych wyjętych z urny")</f>
        <v>OK</v>
      </c>
      <c r="K8" s="58"/>
    </row>
    <row r="9" spans="1:11" ht="39.950000000000003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0</v>
      </c>
      <c r="I9" s="24"/>
      <c r="J9" s="27"/>
      <c r="K9" s="28"/>
    </row>
    <row r="10" spans="1:11" ht="39.950000000000003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149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</row>
    <row r="11" spans="1:11" ht="39.950000000000003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2</v>
      </c>
      <c r="I11" s="24"/>
      <c r="J11" s="25" t="str">
        <f>IF(H12+H13+H14=H11,"OK","BŁĄD - Suma pola 6a - 6b - 6c musi być równa liczbie głosów nieważnych")</f>
        <v>OK</v>
      </c>
      <c r="K11" s="26"/>
    </row>
    <row r="12" spans="1:11" ht="51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1</v>
      </c>
      <c r="I12" s="24"/>
      <c r="J12" s="27"/>
      <c r="K12" s="28"/>
    </row>
    <row r="13" spans="1:11" ht="39.950000000000003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</row>
    <row r="14" spans="1:11" ht="39.950000000000003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1</v>
      </c>
      <c r="I14" s="24"/>
      <c r="J14" s="29"/>
      <c r="K14" s="30"/>
    </row>
    <row r="15" spans="1:11" ht="39.950000000000003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147</v>
      </c>
      <c r="I15" s="24"/>
      <c r="J15" s="46" t="str">
        <f>IF(H15+H11=H4,"OK","OSTRZEŻENIE - Suma liczb głosów ważnych oraz nieważnych powinna być równa liczbie kart wydanych do głosowania")</f>
        <v>OK</v>
      </c>
      <c r="K15" s="47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39"/>
      <c r="K17" s="40"/>
    </row>
    <row r="18" spans="1:11" ht="39.950000000000003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57" t="str">
        <f>IF(H18+H19+H20+H21=H15,"OK","BŁĄD - Suma liczby głosów oddana na wszystkich kandydatów musi być równa liczbie głosów ważnych")</f>
        <v>OK</v>
      </c>
      <c r="K18" s="83"/>
    </row>
    <row r="19" spans="1:11" ht="39.950000000000003" customHeight="1">
      <c r="A19" s="8">
        <v>1</v>
      </c>
      <c r="B19" s="67" t="s">
        <v>49</v>
      </c>
      <c r="C19" s="67"/>
      <c r="D19" s="67"/>
      <c r="E19" s="67"/>
      <c r="F19" s="67"/>
      <c r="G19" s="67"/>
      <c r="H19" s="15">
        <v>66</v>
      </c>
      <c r="I19" s="16"/>
      <c r="J19" s="27"/>
      <c r="K19" s="84"/>
    </row>
    <row r="20" spans="1:11" ht="39.950000000000003" customHeight="1">
      <c r="A20" s="8">
        <v>2</v>
      </c>
      <c r="B20" s="67" t="s">
        <v>50</v>
      </c>
      <c r="C20" s="67"/>
      <c r="D20" s="67"/>
      <c r="E20" s="67"/>
      <c r="F20" s="67"/>
      <c r="G20" s="67"/>
      <c r="H20" s="15">
        <v>54</v>
      </c>
      <c r="I20" s="16"/>
      <c r="J20" s="27"/>
      <c r="K20" s="84"/>
    </row>
    <row r="21" spans="1:11" ht="39.950000000000003" customHeight="1">
      <c r="A21" s="8">
        <v>3</v>
      </c>
      <c r="B21" s="67" t="s">
        <v>51</v>
      </c>
      <c r="C21" s="67"/>
      <c r="D21" s="67"/>
      <c r="E21" s="67"/>
      <c r="F21" s="67"/>
      <c r="G21" s="67"/>
      <c r="H21" s="15">
        <v>27</v>
      </c>
      <c r="I21" s="16"/>
      <c r="J21" s="29"/>
      <c r="K21" s="85"/>
    </row>
  </sheetData>
  <mergeCells count="42">
    <mergeCell ref="J18:K21"/>
    <mergeCell ref="H15:I15"/>
    <mergeCell ref="J15:K15"/>
    <mergeCell ref="B18:G18"/>
    <mergeCell ref="H18:I18"/>
    <mergeCell ref="B19:G19"/>
    <mergeCell ref="H19:I19"/>
    <mergeCell ref="B20:G20"/>
    <mergeCell ref="H20:I20"/>
    <mergeCell ref="B21:G21"/>
    <mergeCell ref="H21:I21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A7:K7"/>
    <mergeCell ref="B8:G8"/>
    <mergeCell ref="H8:I8"/>
    <mergeCell ref="J8:K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B9:G9"/>
  </mergeCells>
  <conditionalFormatting sqref="J8">
    <cfRule type="containsText" dxfId="116" priority="13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15" priority="14" operator="containsText" text="ŹLE">
      <formula>NOT(ISERROR(SEARCH("ŹLE",J8)))</formula>
    </cfRule>
    <cfRule type="containsText" dxfId="114" priority="15" operator="containsText" text="OK">
      <formula>NOT(ISERROR(SEARCH("OK",J8)))</formula>
    </cfRule>
  </conditionalFormatting>
  <conditionalFormatting sqref="J3:K5">
    <cfRule type="containsText" dxfId="113" priority="11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112" priority="12" operator="containsText" text="OK">
      <formula>NOT(ISERROR(SEARCH("OK",J3)))</formula>
    </cfRule>
  </conditionalFormatting>
  <conditionalFormatting sqref="J11:K14">
    <cfRule type="containsText" dxfId="111" priority="9" operator="containsText" text="OK">
      <formula>NOT(ISERROR(SEARCH("OK",J11)))</formula>
    </cfRule>
    <cfRule type="containsText" dxfId="110" priority="10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09" priority="7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08" priority="8" operator="containsText" text="OK">
      <formula>NOT(ISERROR(SEARCH("OK",J15)))</formula>
    </cfRule>
  </conditionalFormatting>
  <conditionalFormatting sqref="J10:K10">
    <cfRule type="containsText" dxfId="107" priority="3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06" priority="4" operator="containsText" text="OK">
      <formula>NOT(ISERROR(SEARCH("OK",J10)))</formula>
    </cfRule>
  </conditionalFormatting>
  <conditionalFormatting sqref="J18">
    <cfRule type="containsText" dxfId="105" priority="1" operator="containsText" text="OK">
      <formula>NOT(ISERROR(SEARCH("OK",J18)))</formula>
    </cfRule>
    <cfRule type="containsText" dxfId="104" priority="2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topLeftCell="A13" workbookViewId="0">
      <selection activeCell="H8" sqref="H8:I8"/>
    </sheetView>
  </sheetViews>
  <sheetFormatPr defaultRowHeight="14.25"/>
  <cols>
    <col min="7" max="7" width="12.375" customWidth="1"/>
    <col min="9" max="9" width="14.875" customWidth="1"/>
    <col min="11" max="11" width="19.625" customWidth="1"/>
  </cols>
  <sheetData>
    <row r="1" spans="1:11" ht="39.950000000000003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9.950000000000003" customHeight="1">
      <c r="A2" s="11" t="s">
        <v>1</v>
      </c>
      <c r="B2" s="81" t="s">
        <v>8</v>
      </c>
      <c r="C2" s="82"/>
      <c r="D2" s="82"/>
      <c r="E2" s="82"/>
      <c r="F2" s="82"/>
      <c r="G2" s="82"/>
      <c r="H2" s="17">
        <v>234</v>
      </c>
      <c r="I2" s="18"/>
      <c r="J2" s="19"/>
      <c r="K2" s="20"/>
    </row>
    <row r="3" spans="1:11" ht="39.950000000000003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182</v>
      </c>
      <c r="I3" s="16"/>
      <c r="J3" s="25" t="str">
        <f>IF(H4+H5=H3,"OK","BŁĄD - Suma kart wydanych oraz tych niewykorzystanych musi być równa liczbie otrzymanych kart do głosowania")</f>
        <v>OK</v>
      </c>
      <c r="K3" s="26"/>
    </row>
    <row r="4" spans="1:11" ht="39.950000000000003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179</v>
      </c>
      <c r="I4" s="16"/>
      <c r="J4" s="27"/>
      <c r="K4" s="28"/>
    </row>
    <row r="5" spans="1:11" ht="39.950000000000003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3</v>
      </c>
      <c r="I5" s="16"/>
      <c r="J5" s="29"/>
      <c r="K5" s="30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9.950000000000003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21">
        <v>179</v>
      </c>
      <c r="I8" s="22"/>
      <c r="J8" s="57" t="str">
        <f>IF(H9+H10=H8,"OK","BŁĄD - liczba kart wyjętych z urny musi być równa sumie kart nieważnych oraz ważnych wyjętych z urny")</f>
        <v>OK</v>
      </c>
      <c r="K8" s="58"/>
    </row>
    <row r="9" spans="1:11" ht="39.950000000000003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0</v>
      </c>
      <c r="I9" s="24"/>
      <c r="J9" s="27"/>
      <c r="K9" s="28"/>
    </row>
    <row r="10" spans="1:11" ht="39.950000000000003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179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</row>
    <row r="11" spans="1:11" ht="39.950000000000003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0</v>
      </c>
      <c r="I11" s="24"/>
      <c r="J11" s="25" t="str">
        <f>IF(H12+H13+H14=H11,"OK","BŁĄD - Suma pola 6a - 6b - 6c musi być równa liczbie głosów nieważnych")</f>
        <v>OK</v>
      </c>
      <c r="K11" s="26"/>
    </row>
    <row r="12" spans="1:11" ht="47.25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0</v>
      </c>
      <c r="I12" s="24"/>
      <c r="J12" s="27"/>
      <c r="K12" s="28"/>
    </row>
    <row r="13" spans="1:11" ht="39.950000000000003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</row>
    <row r="14" spans="1:11" ht="39.950000000000003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0</v>
      </c>
      <c r="I14" s="24"/>
      <c r="J14" s="29"/>
      <c r="K14" s="30"/>
    </row>
    <row r="15" spans="1:11" ht="39.950000000000003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179</v>
      </c>
      <c r="I15" s="24"/>
      <c r="J15" s="46" t="str">
        <f>IF(H15+H11=H4,"OK","OSTRZEŻENIE - Suma liczb głosów ważnych oraz nieważnych powinna być równa liczbie kart wydanych do głosowania")</f>
        <v>OK</v>
      </c>
      <c r="K15" s="47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74"/>
      <c r="K17" s="75"/>
    </row>
    <row r="18" spans="1:11" ht="39.950000000000003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69" t="str">
        <f>IF(H18+H19+H20=H15,"OK","BŁĄD - Suma liczby głosów oddana na wszystkich kandydatów musi być równa liczbie głosów ważnych")</f>
        <v>OK</v>
      </c>
      <c r="K18" s="70"/>
    </row>
    <row r="19" spans="1:11" ht="39.950000000000003" customHeight="1">
      <c r="A19" s="8">
        <v>1</v>
      </c>
      <c r="B19" s="67" t="s">
        <v>52</v>
      </c>
      <c r="C19" s="67"/>
      <c r="D19" s="67"/>
      <c r="E19" s="67"/>
      <c r="F19" s="67"/>
      <c r="G19" s="67"/>
      <c r="H19" s="15">
        <v>95</v>
      </c>
      <c r="I19" s="16"/>
      <c r="J19" s="42"/>
      <c r="K19" s="71"/>
    </row>
    <row r="20" spans="1:11" ht="39.950000000000003" customHeight="1">
      <c r="A20" s="8">
        <v>2</v>
      </c>
      <c r="B20" s="67" t="s">
        <v>53</v>
      </c>
      <c r="C20" s="67"/>
      <c r="D20" s="67"/>
      <c r="E20" s="67"/>
      <c r="F20" s="67"/>
      <c r="G20" s="67"/>
      <c r="H20" s="15">
        <v>84</v>
      </c>
      <c r="I20" s="16"/>
      <c r="J20" s="72"/>
      <c r="K20" s="73"/>
    </row>
  </sheetData>
  <mergeCells count="40">
    <mergeCell ref="J18:K20"/>
    <mergeCell ref="H15:I15"/>
    <mergeCell ref="J15:K15"/>
    <mergeCell ref="B18:G18"/>
    <mergeCell ref="H18:I18"/>
    <mergeCell ref="B19:G19"/>
    <mergeCell ref="H19:I19"/>
    <mergeCell ref="B20:G20"/>
    <mergeCell ref="H20:I20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A7:K7"/>
    <mergeCell ref="B8:G8"/>
    <mergeCell ref="H8:I8"/>
    <mergeCell ref="J8:K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B9:G9"/>
  </mergeCells>
  <conditionalFormatting sqref="J8">
    <cfRule type="containsText" dxfId="103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02" priority="12" operator="containsText" text="ŹLE">
      <formula>NOT(ISERROR(SEARCH("ŹLE",J8)))</formula>
    </cfRule>
    <cfRule type="containsText" dxfId="101" priority="13" operator="containsText" text="OK">
      <formula>NOT(ISERROR(SEARCH("OK",J8)))</formula>
    </cfRule>
  </conditionalFormatting>
  <conditionalFormatting sqref="J3:K5">
    <cfRule type="containsText" dxfId="100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99" priority="10" operator="containsText" text="OK">
      <formula>NOT(ISERROR(SEARCH("OK",J3)))</formula>
    </cfRule>
  </conditionalFormatting>
  <conditionalFormatting sqref="J11:K14">
    <cfRule type="containsText" dxfId="98" priority="7" operator="containsText" text="OK">
      <formula>NOT(ISERROR(SEARCH("OK",J11)))</formula>
    </cfRule>
    <cfRule type="containsText" dxfId="97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96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95" priority="6" operator="containsText" text="OK">
      <formula>NOT(ISERROR(SEARCH("OK",J15)))</formula>
    </cfRule>
  </conditionalFormatting>
  <conditionalFormatting sqref="J18">
    <cfRule type="containsText" dxfId="94" priority="3" operator="containsText" text="OK">
      <formula>NOT(ISERROR(SEARCH("OK",J18)))</formula>
    </cfRule>
    <cfRule type="containsText" dxfId="93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92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91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0"/>
  <sheetViews>
    <sheetView topLeftCell="A13" workbookViewId="0">
      <selection activeCell="H8" sqref="H8:I8"/>
    </sheetView>
  </sheetViews>
  <sheetFormatPr defaultRowHeight="14.25"/>
  <cols>
    <col min="9" max="9" width="15.75" customWidth="1"/>
    <col min="10" max="10" width="14" customWidth="1"/>
    <col min="11" max="11" width="17.75" customWidth="1"/>
  </cols>
  <sheetData>
    <row r="1" spans="1:11" ht="39.950000000000003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9.950000000000003" customHeight="1">
      <c r="A2" s="11" t="s">
        <v>1</v>
      </c>
      <c r="B2" s="81" t="s">
        <v>8</v>
      </c>
      <c r="C2" s="82"/>
      <c r="D2" s="82"/>
      <c r="E2" s="82"/>
      <c r="F2" s="82"/>
      <c r="G2" s="82"/>
      <c r="H2" s="17">
        <v>412</v>
      </c>
      <c r="I2" s="18"/>
      <c r="J2" s="19"/>
      <c r="K2" s="20"/>
    </row>
    <row r="3" spans="1:11" ht="39.950000000000003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326</v>
      </c>
      <c r="I3" s="16"/>
      <c r="J3" s="25" t="str">
        <f>IF(H4+H5=H3,"OK","BŁĄD - Suma kart wydanych oraz tych niewykorzystanych musi być równa liczbie otrzymanych kart do głosowania")</f>
        <v>OK</v>
      </c>
      <c r="K3" s="26"/>
    </row>
    <row r="4" spans="1:11" ht="39.950000000000003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237</v>
      </c>
      <c r="I4" s="16"/>
      <c r="J4" s="27"/>
      <c r="K4" s="28"/>
    </row>
    <row r="5" spans="1:11" ht="39.950000000000003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89</v>
      </c>
      <c r="I5" s="16"/>
      <c r="J5" s="29"/>
      <c r="K5" s="30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9.950000000000003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21">
        <v>237</v>
      </c>
      <c r="I8" s="22"/>
      <c r="J8" s="57" t="str">
        <f>IF(H9+H10=H8,"OK","BŁĄD - liczba kart wyjętych z urny musi być równa sumie kart nieważnych oraz ważnych wyjętych z urny")</f>
        <v>OK</v>
      </c>
      <c r="K8" s="58"/>
    </row>
    <row r="9" spans="1:11" ht="39.950000000000003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0</v>
      </c>
      <c r="I9" s="24"/>
      <c r="J9" s="27"/>
      <c r="K9" s="28"/>
    </row>
    <row r="10" spans="1:11" ht="39.950000000000003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237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</row>
    <row r="11" spans="1:11" ht="39.950000000000003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3</v>
      </c>
      <c r="I11" s="24"/>
      <c r="J11" s="25" t="str">
        <f>IF(H12+H13+H14=H11,"OK","BŁĄD - Suma pola 6a - 6b - 6c musi być równa liczbie głosów nieważnych")</f>
        <v>OK</v>
      </c>
      <c r="K11" s="26"/>
    </row>
    <row r="12" spans="1:11" ht="49.5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2</v>
      </c>
      <c r="I12" s="24"/>
      <c r="J12" s="27"/>
      <c r="K12" s="28"/>
    </row>
    <row r="13" spans="1:11" ht="39.950000000000003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</row>
    <row r="14" spans="1:11" ht="39.950000000000003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1</v>
      </c>
      <c r="I14" s="24"/>
      <c r="J14" s="29"/>
      <c r="K14" s="30"/>
    </row>
    <row r="15" spans="1:11" ht="39.950000000000003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234</v>
      </c>
      <c r="I15" s="24"/>
      <c r="J15" s="46" t="str">
        <f>IF(H15+H11=H4,"OK","OSTRZEŻENIE - Suma liczb głosów ważnych oraz nieważnych powinna być równa liczbie kart wydanych do głosowania")</f>
        <v>OK</v>
      </c>
      <c r="K15" s="47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74"/>
      <c r="K17" s="75"/>
    </row>
    <row r="18" spans="1:11" ht="39.950000000000003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69" t="str">
        <f>IF(H18+H19+H20=H15,"OK","BŁĄD - Suma liczby głosów oddana na wszystkich kandydatów musi być równa liczbie głosów ważnych")</f>
        <v>OK</v>
      </c>
      <c r="K18" s="70"/>
    </row>
    <row r="19" spans="1:11" ht="39.950000000000003" customHeight="1">
      <c r="A19" s="8">
        <v>1</v>
      </c>
      <c r="B19" s="67" t="s">
        <v>54</v>
      </c>
      <c r="C19" s="67"/>
      <c r="D19" s="67"/>
      <c r="E19" s="67"/>
      <c r="F19" s="67"/>
      <c r="G19" s="67"/>
      <c r="H19" s="15">
        <v>187</v>
      </c>
      <c r="I19" s="16"/>
      <c r="J19" s="42"/>
      <c r="K19" s="71"/>
    </row>
    <row r="20" spans="1:11" ht="39.950000000000003" customHeight="1">
      <c r="A20" s="8">
        <v>2</v>
      </c>
      <c r="B20" s="67" t="s">
        <v>41</v>
      </c>
      <c r="C20" s="67"/>
      <c r="D20" s="67"/>
      <c r="E20" s="67"/>
      <c r="F20" s="67"/>
      <c r="G20" s="67"/>
      <c r="H20" s="15">
        <v>47</v>
      </c>
      <c r="I20" s="16"/>
      <c r="J20" s="72"/>
      <c r="K20" s="73"/>
    </row>
  </sheetData>
  <mergeCells count="40">
    <mergeCell ref="J18:K20"/>
    <mergeCell ref="H15:I15"/>
    <mergeCell ref="J15:K15"/>
    <mergeCell ref="B18:G18"/>
    <mergeCell ref="H18:I18"/>
    <mergeCell ref="B19:G19"/>
    <mergeCell ref="H19:I19"/>
    <mergeCell ref="B20:G20"/>
    <mergeCell ref="H20:I20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A7:K7"/>
    <mergeCell ref="B8:G8"/>
    <mergeCell ref="H8:I8"/>
    <mergeCell ref="J8:K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B9:G9"/>
  </mergeCells>
  <conditionalFormatting sqref="J8">
    <cfRule type="containsText" dxfId="90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89" priority="12" operator="containsText" text="ŹLE">
      <formula>NOT(ISERROR(SEARCH("ŹLE",J8)))</formula>
    </cfRule>
    <cfRule type="containsText" dxfId="88" priority="13" operator="containsText" text="OK">
      <formula>NOT(ISERROR(SEARCH("OK",J8)))</formula>
    </cfRule>
  </conditionalFormatting>
  <conditionalFormatting sqref="J3:K5">
    <cfRule type="containsText" dxfId="87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86" priority="10" operator="containsText" text="OK">
      <formula>NOT(ISERROR(SEARCH("OK",J3)))</formula>
    </cfRule>
  </conditionalFormatting>
  <conditionalFormatting sqref="J11:K14">
    <cfRule type="containsText" dxfId="85" priority="7" operator="containsText" text="OK">
      <formula>NOT(ISERROR(SEARCH("OK",J11)))</formula>
    </cfRule>
    <cfRule type="containsText" dxfId="84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83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82" priority="6" operator="containsText" text="OK">
      <formula>NOT(ISERROR(SEARCH("OK",J15)))</formula>
    </cfRule>
  </conditionalFormatting>
  <conditionalFormatting sqref="J18">
    <cfRule type="containsText" dxfId="81" priority="3" operator="containsText" text="OK">
      <formula>NOT(ISERROR(SEARCH("OK",J18)))</formula>
    </cfRule>
    <cfRule type="containsText" dxfId="80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79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78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0"/>
  <sheetViews>
    <sheetView topLeftCell="A6" workbookViewId="0">
      <selection activeCell="H8" sqref="H8:I8"/>
    </sheetView>
  </sheetViews>
  <sheetFormatPr defaultRowHeight="14.25"/>
  <cols>
    <col min="7" max="7" width="16.375" customWidth="1"/>
    <col min="9" max="9" width="16.375" customWidth="1"/>
    <col min="11" max="11" width="19" customWidth="1"/>
  </cols>
  <sheetData>
    <row r="1" spans="1:11" ht="39.950000000000003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39.950000000000003" customHeight="1">
      <c r="A2" s="11" t="s">
        <v>1</v>
      </c>
      <c r="B2" s="81" t="s">
        <v>8</v>
      </c>
      <c r="C2" s="82"/>
      <c r="D2" s="82"/>
      <c r="E2" s="82"/>
      <c r="F2" s="82"/>
      <c r="G2" s="82"/>
      <c r="H2" s="17">
        <v>555</v>
      </c>
      <c r="I2" s="18"/>
      <c r="J2" s="19"/>
      <c r="K2" s="20"/>
    </row>
    <row r="3" spans="1:11" ht="39.950000000000003" customHeight="1">
      <c r="A3" s="5" t="s">
        <v>2</v>
      </c>
      <c r="B3" s="59" t="s">
        <v>3</v>
      </c>
      <c r="C3" s="59"/>
      <c r="D3" s="59"/>
      <c r="E3" s="59"/>
      <c r="F3" s="59"/>
      <c r="G3" s="59"/>
      <c r="H3" s="15">
        <v>272</v>
      </c>
      <c r="I3" s="16"/>
      <c r="J3" s="25" t="str">
        <f>IF(H4+H5=H3,"OK","BŁĄD - Suma kart wydanych oraz tych niewykorzystanych musi być równa liczbie otrzymanych kart do głosowania")</f>
        <v>OK</v>
      </c>
      <c r="K3" s="26"/>
    </row>
    <row r="4" spans="1:11" ht="39.950000000000003" customHeight="1">
      <c r="A4" s="5" t="s">
        <v>4</v>
      </c>
      <c r="B4" s="59" t="s">
        <v>5</v>
      </c>
      <c r="C4" s="59"/>
      <c r="D4" s="59"/>
      <c r="E4" s="59"/>
      <c r="F4" s="59"/>
      <c r="G4" s="59"/>
      <c r="H4" s="15">
        <v>242</v>
      </c>
      <c r="I4" s="16"/>
      <c r="J4" s="27"/>
      <c r="K4" s="28"/>
    </row>
    <row r="5" spans="1:11" ht="39.950000000000003" customHeight="1">
      <c r="A5" s="5" t="s">
        <v>6</v>
      </c>
      <c r="B5" s="59" t="s">
        <v>7</v>
      </c>
      <c r="C5" s="59"/>
      <c r="D5" s="59"/>
      <c r="E5" s="59"/>
      <c r="F5" s="59"/>
      <c r="G5" s="59"/>
      <c r="H5" s="15">
        <v>30</v>
      </c>
      <c r="I5" s="16"/>
      <c r="J5" s="29"/>
      <c r="K5" s="30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39.950000000000003" customHeight="1">
      <c r="A8" s="10" t="s">
        <v>9</v>
      </c>
      <c r="B8" s="63" t="s">
        <v>36</v>
      </c>
      <c r="C8" s="64"/>
      <c r="D8" s="64"/>
      <c r="E8" s="64"/>
      <c r="F8" s="64"/>
      <c r="G8" s="65"/>
      <c r="H8" s="76">
        <v>242</v>
      </c>
      <c r="I8" s="77"/>
      <c r="J8" s="57" t="str">
        <f>IF(H9+H10=H8,"OK","BŁĄD - liczba kart wyjętych z urny musi być równa sumie kart nieważnych oraz ważnych wyjętych z urny")</f>
        <v>OK</v>
      </c>
      <c r="K8" s="58"/>
    </row>
    <row r="9" spans="1:11" ht="39.950000000000003" customHeight="1">
      <c r="A9" s="6" t="s">
        <v>10</v>
      </c>
      <c r="B9" s="33" t="s">
        <v>17</v>
      </c>
      <c r="C9" s="34"/>
      <c r="D9" s="34"/>
      <c r="E9" s="34"/>
      <c r="F9" s="34"/>
      <c r="G9" s="34"/>
      <c r="H9" s="23">
        <v>0</v>
      </c>
      <c r="I9" s="24"/>
      <c r="J9" s="27"/>
      <c r="K9" s="28"/>
    </row>
    <row r="10" spans="1:11" ht="39.950000000000003" customHeight="1">
      <c r="A10" s="6" t="s">
        <v>11</v>
      </c>
      <c r="B10" s="66" t="s">
        <v>18</v>
      </c>
      <c r="C10" s="36"/>
      <c r="D10" s="36"/>
      <c r="E10" s="36"/>
      <c r="F10" s="36"/>
      <c r="G10" s="37"/>
      <c r="H10" s="23">
        <v>242</v>
      </c>
      <c r="I10" s="24"/>
      <c r="J10" s="46" t="str">
        <f>IF(H11+H15=H10,"OK","BŁĄD - Liczba głosów ważnych oraz liczba głosów niewaznych z waznych kart musi być równa liczbie kart ważnych (6+7=5b)")</f>
        <v>OK</v>
      </c>
      <c r="K10" s="47"/>
    </row>
    <row r="11" spans="1:11" ht="39.950000000000003" customHeight="1">
      <c r="A11" s="7" t="s">
        <v>12</v>
      </c>
      <c r="B11" s="34" t="s">
        <v>21</v>
      </c>
      <c r="C11" s="34"/>
      <c r="D11" s="34"/>
      <c r="E11" s="34"/>
      <c r="F11" s="34"/>
      <c r="G11" s="34"/>
      <c r="H11" s="23">
        <v>2</v>
      </c>
      <c r="I11" s="24"/>
      <c r="J11" s="25" t="str">
        <f>IF(H12+H13+H14=H11,"OK","BŁĄD - Suma pola 6a - 6b - 6c musi być równa liczbie głosów nieważnych")</f>
        <v>OK</v>
      </c>
      <c r="K11" s="26"/>
    </row>
    <row r="12" spans="1:11" ht="39.950000000000003" customHeight="1">
      <c r="A12" s="6" t="s">
        <v>13</v>
      </c>
      <c r="B12" s="33" t="s">
        <v>19</v>
      </c>
      <c r="C12" s="34"/>
      <c r="D12" s="34"/>
      <c r="E12" s="34"/>
      <c r="F12" s="34"/>
      <c r="G12" s="34"/>
      <c r="H12" s="23">
        <v>0</v>
      </c>
      <c r="I12" s="24"/>
      <c r="J12" s="27"/>
      <c r="K12" s="28"/>
    </row>
    <row r="13" spans="1:11" ht="39.950000000000003" customHeight="1">
      <c r="A13" s="6" t="s">
        <v>14</v>
      </c>
      <c r="B13" s="33" t="s">
        <v>20</v>
      </c>
      <c r="C13" s="34"/>
      <c r="D13" s="34"/>
      <c r="E13" s="34"/>
      <c r="F13" s="34"/>
      <c r="G13" s="34"/>
      <c r="H13" s="23">
        <v>0</v>
      </c>
      <c r="I13" s="24"/>
      <c r="J13" s="27"/>
      <c r="K13" s="28"/>
    </row>
    <row r="14" spans="1:11" ht="39.950000000000003" customHeight="1">
      <c r="A14" s="6" t="s">
        <v>15</v>
      </c>
      <c r="B14" s="33" t="s">
        <v>22</v>
      </c>
      <c r="C14" s="34"/>
      <c r="D14" s="34"/>
      <c r="E14" s="34"/>
      <c r="F14" s="34"/>
      <c r="G14" s="34"/>
      <c r="H14" s="23">
        <v>2</v>
      </c>
      <c r="I14" s="24"/>
      <c r="J14" s="29"/>
      <c r="K14" s="30"/>
    </row>
    <row r="15" spans="1:11" ht="39.950000000000003" customHeight="1">
      <c r="A15" s="7" t="s">
        <v>16</v>
      </c>
      <c r="B15" s="35" t="s">
        <v>34</v>
      </c>
      <c r="C15" s="36"/>
      <c r="D15" s="36"/>
      <c r="E15" s="36"/>
      <c r="F15" s="36"/>
      <c r="G15" s="37"/>
      <c r="H15" s="23">
        <v>240</v>
      </c>
      <c r="I15" s="24"/>
      <c r="J15" s="46" t="str">
        <f>IF(H15+H11=H4,"OK","OSTRZEŻENIE - Suma liczb głosów ważnych oraz nieważnych powinna być równa liczbie kart wydanych do głosowania")</f>
        <v>OK</v>
      </c>
      <c r="K15" s="47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38" t="s">
        <v>23</v>
      </c>
      <c r="B17" s="39"/>
      <c r="C17" s="39"/>
      <c r="D17" s="39"/>
      <c r="E17" s="39"/>
      <c r="F17" s="39"/>
      <c r="G17" s="39"/>
      <c r="H17" s="39"/>
      <c r="I17" s="39"/>
      <c r="J17" s="74"/>
      <c r="K17" s="75"/>
    </row>
    <row r="18" spans="1:11" ht="39.950000000000003" customHeight="1">
      <c r="A18" s="12"/>
      <c r="B18" s="41" t="s">
        <v>32</v>
      </c>
      <c r="C18" s="41"/>
      <c r="D18" s="41"/>
      <c r="E18" s="41"/>
      <c r="F18" s="41"/>
      <c r="G18" s="41"/>
      <c r="H18" s="50"/>
      <c r="I18" s="51"/>
      <c r="J18" s="69" t="str">
        <f>IF(H18+H19+H20=H15,"OK","BŁĄD - Suma liczby głosów oddana na wszystkich kandydatów musi być równa liczbie głosów ważnych")</f>
        <v>OK</v>
      </c>
      <c r="K18" s="70"/>
    </row>
    <row r="19" spans="1:11" ht="39.950000000000003" customHeight="1">
      <c r="A19" s="8">
        <v>1</v>
      </c>
      <c r="B19" s="67" t="s">
        <v>55</v>
      </c>
      <c r="C19" s="67"/>
      <c r="D19" s="67"/>
      <c r="E19" s="67"/>
      <c r="F19" s="67"/>
      <c r="G19" s="67"/>
      <c r="H19" s="15">
        <v>177</v>
      </c>
      <c r="I19" s="16"/>
      <c r="J19" s="42"/>
      <c r="K19" s="71"/>
    </row>
    <row r="20" spans="1:11" ht="39.950000000000003" customHeight="1">
      <c r="A20" s="8">
        <v>2</v>
      </c>
      <c r="B20" s="67" t="s">
        <v>56</v>
      </c>
      <c r="C20" s="67"/>
      <c r="D20" s="67"/>
      <c r="E20" s="67"/>
      <c r="F20" s="67"/>
      <c r="G20" s="67"/>
      <c r="H20" s="15">
        <v>63</v>
      </c>
      <c r="I20" s="16"/>
      <c r="J20" s="72"/>
      <c r="K20" s="73"/>
    </row>
  </sheetData>
  <mergeCells count="40">
    <mergeCell ref="J18:K20"/>
    <mergeCell ref="H15:I15"/>
    <mergeCell ref="J15:K15"/>
    <mergeCell ref="B18:G18"/>
    <mergeCell ref="H18:I18"/>
    <mergeCell ref="B19:G19"/>
    <mergeCell ref="H19:I19"/>
    <mergeCell ref="B20:G20"/>
    <mergeCell ref="H20:I20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A7:K7"/>
    <mergeCell ref="B8:G8"/>
    <mergeCell ref="H8:I8"/>
    <mergeCell ref="J8:K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B9:G9"/>
  </mergeCells>
  <conditionalFormatting sqref="J8">
    <cfRule type="containsText" dxfId="77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76" priority="12" operator="containsText" text="ŹLE">
      <formula>NOT(ISERROR(SEARCH("ŹLE",J8)))</formula>
    </cfRule>
    <cfRule type="containsText" dxfId="75" priority="13" operator="containsText" text="OK">
      <formula>NOT(ISERROR(SEARCH("OK",J8)))</formula>
    </cfRule>
  </conditionalFormatting>
  <conditionalFormatting sqref="J3:K5">
    <cfRule type="containsText" dxfId="74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73" priority="10" operator="containsText" text="OK">
      <formula>NOT(ISERROR(SEARCH("OK",J3)))</formula>
    </cfRule>
  </conditionalFormatting>
  <conditionalFormatting sqref="J11:K14">
    <cfRule type="containsText" dxfId="72" priority="7" operator="containsText" text="OK">
      <formula>NOT(ISERROR(SEARCH("OK",J11)))</formula>
    </cfRule>
    <cfRule type="containsText" dxfId="71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70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69" priority="6" operator="containsText" text="OK">
      <formula>NOT(ISERROR(SEARCH("OK",J15)))</formula>
    </cfRule>
  </conditionalFormatting>
  <conditionalFormatting sqref="J18">
    <cfRule type="containsText" dxfId="68" priority="3" operator="containsText" text="OK">
      <formula>NOT(ISERROR(SEARCH("OK",J18)))</formula>
    </cfRule>
    <cfRule type="containsText" dxfId="67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66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65" priority="2" operator="containsText" text="OK">
      <formula>NOT(ISERROR(SEARCH("OK",J10)))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Wzór</vt:lpstr>
      <vt:lpstr>Balice</vt:lpstr>
      <vt:lpstr>Bolechowice</vt:lpstr>
      <vt:lpstr>Brzezie</vt:lpstr>
      <vt:lpstr>Kobylany</vt:lpstr>
      <vt:lpstr>Kochanów</vt:lpstr>
      <vt:lpstr>Młynka</vt:lpstr>
      <vt:lpstr>Niegoszowice</vt:lpstr>
      <vt:lpstr>Pisary</vt:lpstr>
      <vt:lpstr>Radwanowice</vt:lpstr>
      <vt:lpstr>Rudawa</vt:lpstr>
      <vt:lpstr>Szczyglice</vt:lpstr>
      <vt:lpstr>Zabierzów</vt:lpstr>
      <vt:lpstr>Zabierzów2</vt:lpstr>
      <vt:lpstr>ZBIORCZE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Hrycaniuk</dc:creator>
  <cp:lastModifiedBy>Bartosz Barański</cp:lastModifiedBy>
  <cp:lastPrinted>2019-09-30T06:56:15Z</cp:lastPrinted>
  <dcterms:created xsi:type="dcterms:W3CDTF">2011-08-31T09:22:03Z</dcterms:created>
  <dcterms:modified xsi:type="dcterms:W3CDTF">2019-09-30T07:15:54Z</dcterms:modified>
</cp:coreProperties>
</file>